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Henk\fietsen\TTC De Merel\Competitie 2024\"/>
    </mc:Choice>
  </mc:AlternateContent>
  <xr:revisionPtr revIDLastSave="0" documentId="13_ncr:1_{15257D9D-0A9F-4695-919E-2D868A0FF18D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startpagina" sheetId="1" r:id="rId1"/>
    <sheet name="punten competitie" sheetId="2" r:id="rId2"/>
    <sheet name="km competitie" sheetId="3" r:id="rId3"/>
    <sheet name="totaal overzicht" sheetId="4" r:id="rId4"/>
    <sheet name="printversie" sheetId="5" r:id="rId5"/>
    <sheet name="blad1" sheetId="7" r:id="rId6"/>
  </sheets>
  <definedNames>
    <definedName name="_xlnm.Print_Area" localSheetId="2">'km competitie'!$A$1:$N$22</definedName>
    <definedName name="_xlnm.Print_Area" localSheetId="4">printversie!$A$1:$S$83</definedName>
    <definedName name="_xlnm.Print_Area" localSheetId="1">'punten competitie'!$A$2:$Q$84</definedName>
    <definedName name="_xlnm.Print_Area" localSheetId="0">startpagina!$A$1:$M$33</definedName>
    <definedName name="_xlnm.Print_Area" localSheetId="3">'totaal overzicht'!$A$1:$O$32</definedName>
    <definedName name="Z_2F3113DA_182D_49EA_BFF3_EE7B9A8F3629_.wvu.PrintArea" localSheetId="2" hidden="1">'km competitie'!$A$3:$K$18</definedName>
    <definedName name="Z_2F3113DA_182D_49EA_BFF3_EE7B9A8F3629_.wvu.PrintArea" localSheetId="4" hidden="1">printversie!$A$1:$L$81</definedName>
    <definedName name="Z_2F3113DA_182D_49EA_BFF3_EE7B9A8F3629_.wvu.PrintArea" localSheetId="1" hidden="1">'punten competitie'!$A$1:$Q$82</definedName>
    <definedName name="Z_2F3113DA_182D_49EA_BFF3_EE7B9A8F3629_.wvu.PrintArea" localSheetId="0" hidden="1">startpagina!$A$13:$M$30</definedName>
    <definedName name="Z_2F3113DA_182D_49EA_BFF3_EE7B9A8F3629_.wvu.PrintArea" localSheetId="3" hidden="1">'totaal overzicht'!$A$1:$K$35</definedName>
    <definedName name="Z_97241922_771F_49A9_B2FF_CEF381793412_.wvu.PrintArea" localSheetId="2" hidden="1">'km competitie'!$A$3:$K$18</definedName>
    <definedName name="Z_97241922_771F_49A9_B2FF_CEF381793412_.wvu.PrintArea" localSheetId="4" hidden="1">printversie!$A$1:$L$81</definedName>
    <definedName name="Z_97241922_771F_49A9_B2FF_CEF381793412_.wvu.PrintArea" localSheetId="1" hidden="1">'punten competitie'!$A$1:$Q$82</definedName>
    <definedName name="Z_97241922_771F_49A9_B2FF_CEF381793412_.wvu.PrintArea" localSheetId="0" hidden="1">startpagina!$A$13:$N$37</definedName>
    <definedName name="Z_97241922_771F_49A9_B2FF_CEF381793412_.wvu.PrintArea" localSheetId="3" hidden="1">'totaal overzicht'!$A$1:$K$35</definedName>
  </definedNames>
  <calcPr calcId="191029" iterateDelta="1E-4"/>
  <customWorkbookViews>
    <customWorkbookView name="Erik Mulder - Persoonlijke weergave" guid="{2F3113DA-182D-49EA-BFF3-EE7B9A8F3629}" mergeInterval="0" personalView="1" maximized="1" windowWidth="1020" windowHeight="545" activeSheetId="2"/>
    <customWorkbookView name="Windows User - Persoonlijke weergave" guid="{97241922-771F-49A9-B2FF-CEF381793412}" mergeInterval="0" personalView="1" maximized="1" windowWidth="1916" windowHeight="75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73" i="2" l="1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20" i="2"/>
  <c r="O14" i="2" s="1"/>
  <c r="N19" i="2"/>
  <c r="N18" i="2"/>
  <c r="N17" i="2"/>
  <c r="N16" i="2"/>
  <c r="N15" i="2"/>
  <c r="O12" i="2" s="1"/>
  <c r="N14" i="2"/>
  <c r="N13" i="2"/>
  <c r="N12" i="2"/>
  <c r="N11" i="2"/>
  <c r="N10" i="2"/>
  <c r="N9" i="2"/>
  <c r="N8" i="2"/>
  <c r="N7" i="2"/>
  <c r="O9" i="2" s="1"/>
  <c r="N6" i="2"/>
  <c r="O8" i="2" s="1"/>
  <c r="F81" i="2"/>
  <c r="E81" i="5" s="1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N5" i="2"/>
  <c r="O7" i="2" s="1"/>
  <c r="F18" i="3"/>
  <c r="G39" i="2"/>
  <c r="G38" i="2"/>
  <c r="G37" i="2"/>
  <c r="G35" i="2"/>
  <c r="G34" i="2"/>
  <c r="G33" i="2"/>
  <c r="O56" i="2" l="1"/>
  <c r="O55" i="2"/>
  <c r="O54" i="2"/>
  <c r="O53" i="2"/>
  <c r="O52" i="2"/>
  <c r="O51" i="2"/>
  <c r="O50" i="2"/>
  <c r="G56" i="2"/>
  <c r="G55" i="2"/>
  <c r="G54" i="2"/>
  <c r="G53" i="2"/>
  <c r="G52" i="2"/>
  <c r="G51" i="2"/>
  <c r="G13" i="2"/>
  <c r="G11" i="2"/>
  <c r="G10" i="2"/>
  <c r="O13" i="2"/>
  <c r="O11" i="2"/>
  <c r="O10" i="2"/>
  <c r="K21" i="2"/>
  <c r="G32" i="2"/>
  <c r="G36" i="2"/>
  <c r="K72" i="5" l="1"/>
  <c r="F5" i="2" l="1"/>
  <c r="N48" i="2" l="1"/>
  <c r="O49" i="2" l="1"/>
  <c r="K74" i="2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12" i="5"/>
  <c r="K11" i="5"/>
  <c r="K10" i="5"/>
  <c r="K9" i="5"/>
  <c r="K8" i="5"/>
  <c r="K53" i="5" l="1"/>
  <c r="K52" i="5"/>
  <c r="K51" i="5"/>
  <c r="K50" i="5"/>
  <c r="K49" i="5"/>
  <c r="J9" i="3"/>
  <c r="K20" i="5"/>
  <c r="K19" i="5"/>
  <c r="K18" i="5"/>
  <c r="K17" i="5"/>
  <c r="K16" i="5"/>
  <c r="K15" i="5"/>
  <c r="K14" i="5"/>
  <c r="K13" i="5"/>
  <c r="K47" i="5"/>
  <c r="K48" i="5" l="1"/>
  <c r="K73" i="5" s="1"/>
  <c r="K7" i="5"/>
  <c r="I2" i="5"/>
  <c r="B2" i="5"/>
  <c r="E3" i="3"/>
  <c r="G1" i="4"/>
  <c r="K2" i="2"/>
  <c r="I1" i="4"/>
  <c r="B3" i="3"/>
  <c r="B2" i="2"/>
  <c r="J16" i="3"/>
  <c r="I16" i="3"/>
  <c r="H16" i="3"/>
  <c r="G16" i="3"/>
  <c r="J15" i="3"/>
  <c r="I15" i="3"/>
  <c r="H15" i="3"/>
  <c r="G15" i="3"/>
  <c r="J14" i="3"/>
  <c r="I14" i="3"/>
  <c r="H14" i="3"/>
  <c r="G14" i="3"/>
  <c r="J13" i="3"/>
  <c r="I13" i="3"/>
  <c r="H13" i="3"/>
  <c r="G13" i="3"/>
  <c r="J12" i="3"/>
  <c r="I12" i="3"/>
  <c r="H12" i="3"/>
  <c r="G12" i="3"/>
  <c r="J11" i="3"/>
  <c r="I11" i="3"/>
  <c r="H11" i="3"/>
  <c r="G11" i="3"/>
  <c r="J10" i="3"/>
  <c r="I10" i="3"/>
  <c r="H10" i="3"/>
  <c r="G10" i="3"/>
  <c r="I9" i="3"/>
  <c r="H9" i="3"/>
  <c r="G9" i="3"/>
  <c r="I18" i="3" l="1"/>
  <c r="J18" i="3"/>
  <c r="H18" i="3"/>
  <c r="K11" i="3"/>
  <c r="C8" i="4" s="1"/>
  <c r="C24" i="4" s="1"/>
  <c r="K12" i="3"/>
  <c r="C9" i="4" s="1"/>
  <c r="C25" i="4" s="1"/>
  <c r="K13" i="3"/>
  <c r="C10" i="4" s="1"/>
  <c r="C26" i="4" s="1"/>
  <c r="K14" i="3"/>
  <c r="C11" i="4" s="1"/>
  <c r="C27" i="4" s="1"/>
  <c r="K15" i="3"/>
  <c r="C12" i="4" s="1"/>
  <c r="C28" i="4" s="1"/>
  <c r="K16" i="3"/>
  <c r="C13" i="4" s="1"/>
  <c r="C29" i="4" s="1"/>
  <c r="K9" i="3"/>
  <c r="C6" i="4" s="1"/>
  <c r="C22" i="4" s="1"/>
  <c r="K10" i="3"/>
  <c r="C7" i="4" s="1"/>
  <c r="C23" i="4" s="1"/>
  <c r="G18" i="3"/>
  <c r="E80" i="5"/>
  <c r="E79" i="5"/>
  <c r="E78" i="5"/>
  <c r="E76" i="5"/>
  <c r="E75" i="5"/>
  <c r="E74" i="5"/>
  <c r="E72" i="5"/>
  <c r="E71" i="5"/>
  <c r="E70" i="5"/>
  <c r="E68" i="5"/>
  <c r="E67" i="5"/>
  <c r="E66" i="5"/>
  <c r="E65" i="5"/>
  <c r="E63" i="5"/>
  <c r="E62" i="5"/>
  <c r="E61" i="5"/>
  <c r="E58" i="5"/>
  <c r="E57" i="5"/>
  <c r="E55" i="5"/>
  <c r="E54" i="5"/>
  <c r="E53" i="5"/>
  <c r="E52" i="5"/>
  <c r="E50" i="5"/>
  <c r="E49" i="5"/>
  <c r="E48" i="5"/>
  <c r="F47" i="2"/>
  <c r="E29" i="5"/>
  <c r="E28" i="5"/>
  <c r="E25" i="5"/>
  <c r="E24" i="5"/>
  <c r="E21" i="5"/>
  <c r="E20" i="5"/>
  <c r="E19" i="5"/>
  <c r="E16" i="5"/>
  <c r="E12" i="5"/>
  <c r="E11" i="5"/>
  <c r="G9" i="2"/>
  <c r="E8" i="5"/>
  <c r="E7" i="5"/>
  <c r="G8" i="2"/>
  <c r="T14" i="2" l="1"/>
  <c r="E17" i="5"/>
  <c r="T15" i="2"/>
  <c r="G12" i="2"/>
  <c r="T16" i="2" s="1"/>
  <c r="T17" i="2"/>
  <c r="E30" i="5"/>
  <c r="T18" i="2"/>
  <c r="C31" i="2"/>
  <c r="E73" i="5"/>
  <c r="U17" i="2"/>
  <c r="E69" i="5"/>
  <c r="U16" i="2"/>
  <c r="U15" i="2"/>
  <c r="E60" i="5"/>
  <c r="U14" i="2"/>
  <c r="E56" i="5"/>
  <c r="U13" i="2"/>
  <c r="U12" i="2"/>
  <c r="T13" i="2"/>
  <c r="T12" i="2"/>
  <c r="C82" i="2"/>
  <c r="E77" i="5"/>
  <c r="G57" i="2"/>
  <c r="U18" i="2" s="1"/>
  <c r="E27" i="5"/>
  <c r="E14" i="5"/>
  <c r="E23" i="5"/>
  <c r="E10" i="5"/>
  <c r="E15" i="5"/>
  <c r="E6" i="5"/>
  <c r="E64" i="5"/>
  <c r="E59" i="5"/>
  <c r="E51" i="5"/>
  <c r="E47" i="5"/>
  <c r="G50" i="2"/>
  <c r="E26" i="5"/>
  <c r="E22" i="5"/>
  <c r="E18" i="5"/>
  <c r="E13" i="5"/>
  <c r="E9" i="5"/>
  <c r="E5" i="5"/>
  <c r="K5" i="5"/>
  <c r="W12" i="2"/>
  <c r="K6" i="5"/>
  <c r="V12" i="2"/>
  <c r="W18" i="2"/>
  <c r="W16" i="2"/>
  <c r="W15" i="2"/>
  <c r="W13" i="2"/>
  <c r="W14" i="2"/>
  <c r="V18" i="2"/>
  <c r="W17" i="2"/>
  <c r="V14" i="2"/>
  <c r="E10" i="4"/>
  <c r="E12" i="4"/>
  <c r="E8" i="4"/>
  <c r="E13" i="4"/>
  <c r="E11" i="4"/>
  <c r="E9" i="4"/>
  <c r="E7" i="4"/>
  <c r="V17" i="2"/>
  <c r="K18" i="3"/>
  <c r="C30" i="4"/>
  <c r="E6" i="4"/>
  <c r="V16" i="2"/>
  <c r="V13" i="2"/>
  <c r="C14" i="4"/>
  <c r="K22" i="5" l="1"/>
  <c r="E31" i="5"/>
  <c r="E82" i="5"/>
  <c r="T11" i="2"/>
  <c r="T21" i="2" s="1"/>
  <c r="X13" i="2"/>
  <c r="H8" i="4" s="1"/>
  <c r="E24" i="4" s="1"/>
  <c r="G24" i="4" s="1"/>
  <c r="X14" i="2"/>
  <c r="H9" i="4" s="1"/>
  <c r="E25" i="4" s="1"/>
  <c r="G25" i="4" s="1"/>
  <c r="X16" i="2"/>
  <c r="H11" i="4" s="1"/>
  <c r="E27" i="4" s="1"/>
  <c r="G27" i="4" s="1"/>
  <c r="X18" i="2"/>
  <c r="H13" i="4" s="1"/>
  <c r="E29" i="4" s="1"/>
  <c r="G29" i="4" s="1"/>
  <c r="X17" i="2"/>
  <c r="H12" i="4" s="1"/>
  <c r="E28" i="4" s="1"/>
  <c r="G28" i="4" s="1"/>
  <c r="U11" i="2"/>
  <c r="X12" i="2"/>
  <c r="H7" i="4" s="1"/>
  <c r="E23" i="4" s="1"/>
  <c r="G23" i="4" s="1"/>
  <c r="W11" i="2"/>
  <c r="W21" i="2" s="1"/>
  <c r="U21" i="2" l="1"/>
  <c r="V15" i="2"/>
  <c r="X15" i="2" s="1"/>
  <c r="H10" i="4" s="1"/>
  <c r="E26" i="4" s="1"/>
  <c r="G26" i="4" s="1"/>
  <c r="V11" i="2"/>
  <c r="X11" i="2" l="1"/>
  <c r="V21" i="2"/>
  <c r="X21" i="2" s="1"/>
  <c r="X19" i="2" l="1"/>
  <c r="H6" i="4"/>
  <c r="E22" i="4" l="1"/>
  <c r="J13" i="4"/>
  <c r="H14" i="4"/>
  <c r="J10" i="4"/>
  <c r="J6" i="4"/>
  <c r="J11" i="4"/>
  <c r="J7" i="4"/>
  <c r="J12" i="4"/>
  <c r="J8" i="4"/>
  <c r="J9" i="4"/>
  <c r="G22" i="4" l="1"/>
  <c r="E30" i="4"/>
  <c r="H23" i="4" l="1"/>
  <c r="H28" i="4"/>
  <c r="H25" i="4"/>
  <c r="H22" i="4"/>
  <c r="H30" i="4"/>
  <c r="H24" i="4"/>
  <c r="H26" i="4"/>
  <c r="H27" i="4"/>
  <c r="H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A.R.M. van Senten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A.R.M. van Senten:</t>
        </r>
        <r>
          <rPr>
            <sz val="9"/>
            <color indexed="81"/>
            <rFont val="Tahoma"/>
            <family val="2"/>
          </rPr>
          <t xml:space="preserve">
Alleen als er een andere teller kapot gaat of is verloren.
</t>
        </r>
      </text>
    </comment>
    <comment ref="F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A.R.M. van Senten:</t>
        </r>
        <r>
          <rPr>
            <sz val="9"/>
            <color indexed="81"/>
            <rFont val="Tahoma"/>
            <family val="2"/>
          </rPr>
          <t xml:space="preserve">
Alleen met toestemming van de competitieleider.
</t>
        </r>
      </text>
    </comment>
  </commentList>
</comments>
</file>

<file path=xl/sharedStrings.xml><?xml version="1.0" encoding="utf-8"?>
<sst xmlns="http://schemas.openxmlformats.org/spreadsheetml/2006/main" count="379" uniqueCount="91">
  <si>
    <t>Midweek en Weekeind Ritten Competitie TTC De Merel</t>
  </si>
  <si>
    <t>Woensdag tochten</t>
  </si>
  <si>
    <t>Datum</t>
  </si>
  <si>
    <t>Punten</t>
  </si>
  <si>
    <t>Deelname</t>
  </si>
  <si>
    <t>Pnt/mnd</t>
  </si>
  <si>
    <t>Weekeind tochten</t>
  </si>
  <si>
    <t>Woensdag clubrit</t>
  </si>
  <si>
    <t>Maand</t>
  </si>
  <si>
    <t>Woensdag</t>
  </si>
  <si>
    <t>Donderdag</t>
  </si>
  <si>
    <t>Zondag</t>
  </si>
  <si>
    <t>Weekeind</t>
  </si>
  <si>
    <t>Totaal</t>
  </si>
  <si>
    <t>Maart</t>
  </si>
  <si>
    <t>April</t>
  </si>
  <si>
    <t>Mei</t>
  </si>
  <si>
    <t>mei</t>
  </si>
  <si>
    <t>Juni</t>
  </si>
  <si>
    <t>Juli</t>
  </si>
  <si>
    <t>Augustus</t>
  </si>
  <si>
    <t>September</t>
  </si>
  <si>
    <t>Oktober</t>
  </si>
  <si>
    <t>Totalen</t>
  </si>
  <si>
    <t>aug.</t>
  </si>
  <si>
    <t>Donderdag tochten</t>
  </si>
  <si>
    <t>okt.</t>
  </si>
  <si>
    <t>Donderdag clubrit</t>
  </si>
  <si>
    <t>Zondag clubritten</t>
  </si>
  <si>
    <t>Zondag clubrit</t>
  </si>
  <si>
    <t>aug</t>
  </si>
  <si>
    <t>okt</t>
  </si>
  <si>
    <t>Kilometerstaat</t>
  </si>
  <si>
    <t xml:space="preserve">Naam: </t>
  </si>
  <si>
    <t>Gereden Kilometers per maand Teller nr. 1</t>
  </si>
  <si>
    <t>Gereden Kilometers per maand Teller nr. 2</t>
  </si>
  <si>
    <t>Gereden Kilometers per maand Teller nr. 3</t>
  </si>
  <si>
    <t>Km gereden zonder teller</t>
  </si>
  <si>
    <t>Gereden Kilometers per maand Totaal</t>
  </si>
  <si>
    <t>Stand teller nr. 1</t>
  </si>
  <si>
    <t>Stand teller nr. 2</t>
  </si>
  <si>
    <t>Stand teller nr. 3</t>
  </si>
  <si>
    <t>Totaal overzicht Clubcompetitie TTC De Merel</t>
  </si>
  <si>
    <t>Kilometercompetitie</t>
  </si>
  <si>
    <t>Puntencompetitie</t>
  </si>
  <si>
    <t>Totaal punten</t>
  </si>
  <si>
    <t>Km/maand</t>
  </si>
  <si>
    <t>Totaal km</t>
  </si>
  <si>
    <t>km</t>
  </si>
  <si>
    <t>punten</t>
  </si>
  <si>
    <t>Totaal puntenoverzicht</t>
  </si>
  <si>
    <t>Punten    Kilometer-        comp per maand</t>
  </si>
  <si>
    <t>Punten          Punten-comp     per maand</t>
  </si>
  <si>
    <t>Totaal punten per maand</t>
  </si>
  <si>
    <t>Welkom op de startpagina</t>
  </si>
  <si>
    <t xml:space="preserve">   </t>
  </si>
  <si>
    <t>mrt</t>
  </si>
  <si>
    <t>apr</t>
  </si>
  <si>
    <t>jun</t>
  </si>
  <si>
    <t>jul</t>
  </si>
  <si>
    <t>sep</t>
  </si>
  <si>
    <t>JAAR:</t>
  </si>
  <si>
    <t>Gereden ritten aanklikken met "X" in kolom "Deelname"!!</t>
  </si>
  <si>
    <t>Totaal:</t>
  </si>
  <si>
    <t>Snerttoer 50 km</t>
  </si>
  <si>
    <t>Clubweekeind vrijdag 90 km</t>
  </si>
  <si>
    <t>Clubweekeind zondag 90 km</t>
  </si>
  <si>
    <t>Voorjaarstocht 100 km</t>
  </si>
  <si>
    <t>Totaal verzamelde pnt:</t>
  </si>
  <si>
    <t>x</t>
  </si>
  <si>
    <t>Openingstocht 50 km</t>
  </si>
  <si>
    <t>Open Dag 50 km</t>
  </si>
  <si>
    <t>Groene Hart Classic</t>
  </si>
  <si>
    <t>Herfsttoer 100 km</t>
  </si>
  <si>
    <t xml:space="preserve"> </t>
  </si>
  <si>
    <t>Zuid-Limburgtoer</t>
  </si>
  <si>
    <t>De Ronde Venen Route</t>
  </si>
  <si>
    <t>Nazomertoer</t>
  </si>
  <si>
    <r>
      <t xml:space="preserve">Vul uw naam in door het groene vlak aan te klikken en uw naam </t>
    </r>
    <r>
      <rPr>
        <b/>
        <u/>
        <sz val="11"/>
        <color theme="1"/>
        <rFont val="GE Inspira"/>
      </rPr>
      <t>hierboven</t>
    </r>
    <r>
      <rPr>
        <sz val="11"/>
        <color theme="1"/>
        <rFont val="GE Inspira"/>
        <family val="2"/>
      </rPr>
      <t xml:space="preserve"> in te vullen. Je naam verschijnt </t>
    </r>
    <r>
      <rPr>
        <b/>
        <i/>
        <sz val="11"/>
        <color theme="1"/>
        <rFont val="GE Inspira"/>
      </rPr>
      <t xml:space="preserve"> </t>
    </r>
    <r>
      <rPr>
        <b/>
        <u/>
        <sz val="11"/>
        <color theme="1"/>
        <rFont val="GE Inspira"/>
      </rPr>
      <t>hieronder</t>
    </r>
    <r>
      <rPr>
        <b/>
        <i/>
        <sz val="11"/>
        <color theme="1"/>
        <rFont val="GE Inspira"/>
      </rPr>
      <t xml:space="preserve"> </t>
    </r>
    <r>
      <rPr>
        <sz val="11"/>
        <color theme="1"/>
        <rFont val="GE Inspira"/>
        <family val="2"/>
      </rPr>
      <t>in het groene vlak, achter Mr./Mrs.</t>
    </r>
  </si>
  <si>
    <r>
      <t xml:space="preserve">Start </t>
    </r>
    <r>
      <rPr>
        <b/>
        <sz val="18"/>
        <color rgb="FFFF0000"/>
        <rFont val="Calibri"/>
        <family val="2"/>
      </rPr>
      <t>*</t>
    </r>
  </si>
  <si>
    <t>*</t>
  </si>
  <si>
    <t>n.v.t.</t>
  </si>
  <si>
    <t>Clubweekeind zaterdag 125 km</t>
  </si>
  <si>
    <t>FIETSCOMPETITIE TTC DE MEREL</t>
  </si>
  <si>
    <t>Deelnemer:</t>
  </si>
  <si>
    <t>s</t>
  </si>
  <si>
    <r>
      <t>1. Vermeld beginstand kilometerteller(s) bij Start (dus v</t>
    </r>
    <r>
      <rPr>
        <b/>
        <sz val="14"/>
        <color rgb="FFFF0000"/>
        <rFont val="Calibri"/>
        <family val="2"/>
      </rPr>
      <t>òò</t>
    </r>
    <r>
      <rPr>
        <b/>
        <sz val="14"/>
        <color rgb="FFFF0000"/>
        <rFont val="Calibri"/>
        <family val="2"/>
        <scheme val="minor"/>
      </rPr>
      <t>r de Openingstocht van 3 maart 2024)</t>
    </r>
  </si>
  <si>
    <r>
      <t xml:space="preserve">2. Vervolgens elke maand </t>
    </r>
    <r>
      <rPr>
        <b/>
        <u/>
        <sz val="14"/>
        <color rgb="FFFF0000"/>
        <rFont val="Calibri"/>
        <family val="2"/>
        <scheme val="minor"/>
      </rPr>
      <t>kilometerstand(en)</t>
    </r>
    <r>
      <rPr>
        <b/>
        <sz val="14"/>
        <color rgb="FFFF0000"/>
        <rFont val="Calibri"/>
        <family val="2"/>
        <scheme val="minor"/>
      </rPr>
      <t xml:space="preserve"> vermelden per laatste zondag van de maand, dus per 31 maart, 28 april, etc. </t>
    </r>
  </si>
  <si>
    <r>
      <t xml:space="preserve">De fietscompetitie, die loopt van 3 maart tot en met 27 oktober, bestaat uit 2 onderdelen: het </t>
    </r>
    <r>
      <rPr>
        <b/>
        <i/>
        <sz val="12"/>
        <color theme="1"/>
        <rFont val="GE Inspira"/>
      </rPr>
      <t>Puntenklassement</t>
    </r>
    <r>
      <rPr>
        <i/>
        <sz val="12"/>
        <color theme="1"/>
        <rFont val="GE Inspira"/>
      </rPr>
      <t xml:space="preserve"> en het </t>
    </r>
    <r>
      <rPr>
        <b/>
        <i/>
        <sz val="12"/>
        <color theme="1"/>
        <rFont val="GE Inspira"/>
      </rPr>
      <t>Kilometerklassement</t>
    </r>
    <r>
      <rPr>
        <i/>
        <sz val="12"/>
        <color theme="1"/>
        <rFont val="GE Inspira"/>
      </rPr>
      <t>. Punten worden behaald door deel te nemen aan zgn. Clubritten. In het Kilometerklassement gaat het om de gereden kilometers.</t>
    </r>
  </si>
  <si>
    <t>versie 24.02</t>
  </si>
  <si>
    <t xml:space="preserve">Mr. / Mrs.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</si>
</sst>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;@"/>
    <numFmt numFmtId="165" formatCode="[$-413]d\ mmmm\ yyyy;@"/>
  </numFmts>
  <fonts count="5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indexed="8"/>
      <name val="GE Inspira"/>
      <family val="2"/>
    </font>
    <font>
      <sz val="11"/>
      <color indexed="8"/>
      <name val="GE Inspira"/>
      <family val="2"/>
    </font>
    <font>
      <b/>
      <sz val="10"/>
      <color indexed="8"/>
      <name val="GE Inspira"/>
      <family val="2"/>
    </font>
    <font>
      <b/>
      <sz val="11"/>
      <color indexed="8"/>
      <name val="GE Inspira"/>
      <family val="2"/>
    </font>
    <font>
      <sz val="11"/>
      <color theme="0"/>
      <name val="GE Inspira"/>
      <family val="2"/>
    </font>
    <font>
      <sz val="11"/>
      <color indexed="9"/>
      <name val="GE Inspira"/>
      <family val="2"/>
    </font>
    <font>
      <sz val="11"/>
      <name val="GE Inspira"/>
      <family val="2"/>
    </font>
    <font>
      <sz val="11"/>
      <color theme="1"/>
      <name val="GE Inspira"/>
      <family val="2"/>
    </font>
    <font>
      <b/>
      <sz val="11"/>
      <name val="GE Inspira"/>
      <family val="2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indexed="8"/>
      <name val="GE Inspira"/>
      <family val="2"/>
    </font>
    <font>
      <b/>
      <sz val="16"/>
      <color theme="1"/>
      <name val="GE Inspira"/>
      <family val="2"/>
    </font>
    <font>
      <b/>
      <sz val="13"/>
      <color indexed="8"/>
      <name val="GE Inspira"/>
      <family val="2"/>
    </font>
    <font>
      <sz val="13"/>
      <color indexed="8"/>
      <name val="GE Inspira"/>
      <family val="2"/>
    </font>
    <font>
      <sz val="13"/>
      <color theme="1"/>
      <name val="GE Inspira"/>
      <family val="2"/>
    </font>
    <font>
      <b/>
      <sz val="11"/>
      <color theme="1"/>
      <name val="GE Inspira"/>
      <family val="2"/>
    </font>
    <font>
      <sz val="14"/>
      <color indexed="8"/>
      <name val="GE Inspira"/>
      <family val="2"/>
    </font>
    <font>
      <b/>
      <sz val="14"/>
      <color indexed="8"/>
      <name val="GE Inspira"/>
      <family val="2"/>
    </font>
    <font>
      <b/>
      <u/>
      <sz val="13"/>
      <color indexed="8"/>
      <name val="GE Inspira"/>
      <family val="2"/>
    </font>
    <font>
      <b/>
      <sz val="13"/>
      <color theme="1"/>
      <name val="GE Inspira"/>
      <family val="2"/>
    </font>
    <font>
      <b/>
      <sz val="16"/>
      <color theme="1"/>
      <name val="GE Inspira"/>
    </font>
    <font>
      <b/>
      <sz val="14"/>
      <color theme="1"/>
      <name val="GE Inspira"/>
    </font>
    <font>
      <b/>
      <sz val="16"/>
      <color indexed="8"/>
      <name val="Calibri"/>
      <family val="2"/>
    </font>
    <font>
      <b/>
      <i/>
      <sz val="10"/>
      <color rgb="FFFF0000"/>
      <name val="GE Inspira"/>
    </font>
    <font>
      <b/>
      <sz val="10"/>
      <color indexed="8"/>
      <name val="GE Inspira"/>
    </font>
    <font>
      <b/>
      <sz val="13"/>
      <color indexed="8"/>
      <name val="GE Inspira"/>
    </font>
    <font>
      <b/>
      <sz val="13"/>
      <color rgb="FFFF0000"/>
      <name val="GE Inspira"/>
    </font>
    <font>
      <b/>
      <sz val="13"/>
      <color rgb="FFFF0000"/>
      <name val="GE Inspira"/>
      <family val="2"/>
    </font>
    <font>
      <b/>
      <sz val="10"/>
      <color rgb="FFFF0000"/>
      <name val="GE Inspira"/>
    </font>
    <font>
      <b/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11"/>
      <color theme="1"/>
      <name val="GE Inspira"/>
    </font>
    <font>
      <b/>
      <i/>
      <sz val="11"/>
      <color theme="1"/>
      <name val="GE Inspira"/>
    </font>
    <font>
      <b/>
      <sz val="18"/>
      <color rgb="FFFF0000"/>
      <name val="Calibri"/>
      <family val="2"/>
    </font>
    <font>
      <b/>
      <sz val="12"/>
      <color rgb="FFFF0000"/>
      <name val="Calibri"/>
      <family val="2"/>
    </font>
    <font>
      <b/>
      <sz val="20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b/>
      <sz val="13"/>
      <color theme="1"/>
      <name val="GE Inspira"/>
    </font>
    <font>
      <b/>
      <sz val="20"/>
      <color theme="1"/>
      <name val="GE Inspira"/>
    </font>
    <font>
      <b/>
      <sz val="12"/>
      <color theme="1"/>
      <name val="GE Inspira"/>
    </font>
    <font>
      <i/>
      <sz val="12"/>
      <color theme="1"/>
      <name val="GE Inspira"/>
    </font>
    <font>
      <b/>
      <i/>
      <sz val="12"/>
      <color theme="1"/>
      <name val="GE Inspira"/>
    </font>
    <font>
      <b/>
      <i/>
      <sz val="14"/>
      <color theme="1"/>
      <name val="GE Inspira"/>
    </font>
    <font>
      <sz val="11"/>
      <color indexed="8"/>
      <name val="GE Inspira"/>
    </font>
    <font>
      <i/>
      <sz val="12"/>
      <color theme="1"/>
      <name val="Calibri"/>
      <family val="2"/>
      <scheme val="minor"/>
    </font>
    <font>
      <b/>
      <sz val="11"/>
      <color indexed="8"/>
      <name val="GE Inspira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5DB6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83">
    <xf numFmtId="0" fontId="0" fillId="0" borderId="0" xfId="0"/>
    <xf numFmtId="0" fontId="3" fillId="2" borderId="5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2" borderId="0" xfId="0" applyFont="1" applyFill="1"/>
    <xf numFmtId="0" fontId="9" fillId="2" borderId="0" xfId="0" applyFont="1" applyFill="1"/>
    <xf numFmtId="0" fontId="18" fillId="2" borderId="0" xfId="0" applyFont="1" applyFill="1"/>
    <xf numFmtId="0" fontId="20" fillId="2" borderId="1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21" fillId="2" borderId="0" xfId="0" applyFont="1" applyFill="1"/>
    <xf numFmtId="0" fontId="20" fillId="2" borderId="1" xfId="0" applyFont="1" applyFill="1" applyBorder="1" applyAlignment="1">
      <alignment horizontal="right"/>
    </xf>
    <xf numFmtId="0" fontId="22" fillId="2" borderId="0" xfId="0" applyFont="1" applyFill="1"/>
    <xf numFmtId="0" fontId="21" fillId="2" borderId="1" xfId="0" applyFont="1" applyFill="1" applyBorder="1"/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 applyAlignment="1">
      <alignment horizontal="right"/>
    </xf>
    <xf numFmtId="0" fontId="19" fillId="0" borderId="0" xfId="0" applyFont="1"/>
    <xf numFmtId="0" fontId="9" fillId="0" borderId="0" xfId="0" applyFont="1"/>
    <xf numFmtId="0" fontId="19" fillId="0" borderId="0" xfId="0" applyFont="1" applyAlignment="1">
      <alignment horizontal="center"/>
    </xf>
    <xf numFmtId="0" fontId="9" fillId="5" borderId="1" xfId="0" applyFont="1" applyFill="1" applyBorder="1" applyAlignment="1">
      <alignment horizontal="center" wrapText="1"/>
    </xf>
    <xf numFmtId="0" fontId="23" fillId="7" borderId="1" xfId="0" applyFont="1" applyFill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/>
    <xf numFmtId="0" fontId="20" fillId="2" borderId="0" xfId="0" applyFont="1" applyFill="1"/>
    <xf numFmtId="1" fontId="21" fillId="2" borderId="0" xfId="0" applyNumberFormat="1" applyFont="1" applyFill="1" applyAlignment="1">
      <alignment horizontal="right"/>
    </xf>
    <xf numFmtId="1" fontId="22" fillId="2" borderId="1" xfId="0" applyNumberFormat="1" applyFont="1" applyFill="1" applyBorder="1" applyAlignment="1">
      <alignment horizontal="center" vertical="center"/>
    </xf>
    <xf numFmtId="1" fontId="21" fillId="2" borderId="1" xfId="0" applyNumberFormat="1" applyFont="1" applyFill="1" applyBorder="1" applyAlignment="1">
      <alignment horizontal="center"/>
    </xf>
    <xf numFmtId="1" fontId="26" fillId="2" borderId="0" xfId="0" applyNumberFormat="1" applyFont="1" applyFill="1" applyAlignment="1">
      <alignment horizontal="right"/>
    </xf>
    <xf numFmtId="0" fontId="22" fillId="2" borderId="0" xfId="0" applyFont="1" applyFill="1" applyAlignment="1">
      <alignment horizontal="center" vertical="center"/>
    </xf>
    <xf numFmtId="0" fontId="27" fillId="2" borderId="0" xfId="0" applyFont="1" applyFill="1"/>
    <xf numFmtId="0" fontId="18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/>
    </xf>
    <xf numFmtId="0" fontId="33" fillId="2" borderId="0" xfId="0" applyFont="1" applyFill="1"/>
    <xf numFmtId="0" fontId="34" fillId="2" borderId="0" xfId="0" applyFont="1" applyFill="1"/>
    <xf numFmtId="0" fontId="34" fillId="2" borderId="0" xfId="0" applyFont="1" applyFill="1" applyAlignment="1">
      <alignment horizontal="center" vertical="center"/>
    </xf>
    <xf numFmtId="0" fontId="35" fillId="2" borderId="0" xfId="0" applyFont="1" applyFill="1"/>
    <xf numFmtId="1" fontId="35" fillId="2" borderId="0" xfId="0" applyNumberFormat="1" applyFont="1" applyFill="1" applyAlignment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Alignment="1">
      <alignment horizontal="right"/>
    </xf>
    <xf numFmtId="1" fontId="34" fillId="2" borderId="0" xfId="0" applyNumberFormat="1" applyFont="1" applyFill="1" applyAlignment="1">
      <alignment horizontal="center" vertical="center"/>
    </xf>
    <xf numFmtId="0" fontId="33" fillId="2" borderId="0" xfId="0" applyFont="1" applyFill="1" applyAlignment="1">
      <alignment horizontal="center"/>
    </xf>
    <xf numFmtId="1" fontId="33" fillId="2" borderId="0" xfId="0" applyNumberFormat="1" applyFont="1" applyFill="1" applyAlignment="1">
      <alignment horizontal="center" vertical="center"/>
    </xf>
    <xf numFmtId="0" fontId="45" fillId="2" borderId="0" xfId="0" applyFont="1" applyFill="1"/>
    <xf numFmtId="0" fontId="33" fillId="2" borderId="0" xfId="0" applyFont="1" applyFill="1" applyAlignment="1">
      <alignment horizontal="center" vertical="center"/>
    </xf>
    <xf numFmtId="0" fontId="51" fillId="2" borderId="5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47" fillId="0" borderId="0" xfId="0" applyFont="1" applyAlignment="1">
      <alignment horizontal="right" vertical="center"/>
    </xf>
    <xf numFmtId="0" fontId="9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right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1" fontId="4" fillId="4" borderId="0" xfId="0" applyNumberFormat="1" applyFont="1" applyFill="1" applyAlignment="1">
      <alignment horizontal="right" vertical="center" wrapText="1"/>
    </xf>
    <xf numFmtId="0" fontId="2" fillId="0" borderId="0" xfId="0" applyFont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2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1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1" fontId="3" fillId="2" borderId="0" xfId="0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3" fillId="2" borderId="0" xfId="0" applyFont="1" applyFill="1" applyAlignment="1">
      <alignment horizontal="left" vertical="center"/>
    </xf>
    <xf numFmtId="164" fontId="8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3" fillId="2" borderId="7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2" borderId="13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1" fontId="5" fillId="0" borderId="12" xfId="0" applyNumberFormat="1" applyFont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vertical="center"/>
    </xf>
    <xf numFmtId="0" fontId="36" fillId="2" borderId="12" xfId="0" applyFont="1" applyFill="1" applyBorder="1" applyAlignment="1">
      <alignment vertical="center"/>
    </xf>
    <xf numFmtId="164" fontId="3" fillId="0" borderId="12" xfId="0" applyNumberFormat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5" borderId="2" xfId="0" applyFont="1" applyFill="1" applyBorder="1" applyAlignment="1">
      <alignment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16" fontId="3" fillId="2" borderId="0" xfId="0" applyNumberFormat="1" applyFont="1" applyFill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30" fillId="5" borderId="0" xfId="0" applyFont="1" applyFill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1" fillId="0" borderId="0" xfId="0" applyFont="1"/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12" fillId="0" borderId="0" xfId="0" applyFont="1"/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4" fillId="0" borderId="0" xfId="0" applyFont="1"/>
    <xf numFmtId="0" fontId="1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right"/>
    </xf>
    <xf numFmtId="0" fontId="37" fillId="0" borderId="0" xfId="0" applyFont="1"/>
    <xf numFmtId="0" fontId="31" fillId="2" borderId="0" xfId="0" applyFont="1" applyFill="1" applyAlignment="1">
      <alignment vertical="center"/>
    </xf>
    <xf numFmtId="0" fontId="0" fillId="5" borderId="1" xfId="0" applyFill="1" applyBorder="1"/>
    <xf numFmtId="0" fontId="5" fillId="0" borderId="10" xfId="0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center" vertical="center"/>
    </xf>
    <xf numFmtId="0" fontId="3" fillId="2" borderId="14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2" borderId="15" xfId="0" applyFont="1" applyFill="1" applyBorder="1" applyAlignment="1">
      <alignment vertical="center"/>
    </xf>
    <xf numFmtId="164" fontId="3" fillId="0" borderId="13" xfId="0" applyNumberFormat="1" applyFont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vertical="center"/>
    </xf>
    <xf numFmtId="0" fontId="3" fillId="2" borderId="0" xfId="0" applyFont="1" applyFill="1" applyAlignment="1" applyProtection="1">
      <alignment horizontal="center" vertical="center"/>
      <protection locked="0"/>
    </xf>
    <xf numFmtId="0" fontId="53" fillId="2" borderId="0" xfId="0" applyFont="1" applyFill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0" fillId="0" borderId="0" xfId="0"/>
    <xf numFmtId="0" fontId="4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9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4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9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1" fillId="2" borderId="0" xfId="0" applyFont="1" applyFill="1" applyAlignment="1">
      <alignment horizontal="left"/>
    </xf>
    <xf numFmtId="0" fontId="2" fillId="5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</cellXfs>
  <cellStyles count="1">
    <cellStyle name="Standaard" xfId="0" builtinId="0"/>
  </cellStyles>
  <dxfs count="6">
    <dxf>
      <font>
        <strike val="0"/>
        <color auto="1"/>
      </font>
      <fill>
        <patternFill>
          <bgColor rgb="FF00FF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strike val="0"/>
        <color auto="1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</dxfs>
  <tableStyles count="0" defaultTableStyle="TableStyleMedium9" defaultPivotStyle="PivotStyleLight16"/>
  <colors>
    <mruColors>
      <color rgb="FF33CC33"/>
      <color rgb="FF00CC00"/>
      <color rgb="FFFF5C01"/>
      <color rgb="FF0000CC"/>
      <color rgb="FF00FF00"/>
      <color rgb="FF0BE600"/>
      <color rgb="FF4DA709"/>
      <color rgb="FF04AC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4</xdr:row>
      <xdr:rowOff>257175</xdr:rowOff>
    </xdr:from>
    <xdr:to>
      <xdr:col>12</xdr:col>
      <xdr:colOff>49530</xdr:colOff>
      <xdr:row>15</xdr:row>
      <xdr:rowOff>1905</xdr:rowOff>
    </xdr:to>
    <xdr:pic>
      <xdr:nvPicPr>
        <xdr:cNvPr id="2" name="Picture 16" descr="Merel-logo (de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162050"/>
          <a:ext cx="2221230" cy="20593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</xdr:row>
      <xdr:rowOff>129541</xdr:rowOff>
    </xdr:from>
    <xdr:to>
      <xdr:col>5</xdr:col>
      <xdr:colOff>466725</xdr:colOff>
      <xdr:row>31</xdr:row>
      <xdr:rowOff>1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5325" y="3777616"/>
          <a:ext cx="3886200" cy="2537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>
              <a:solidFill>
                <a:srgbClr val="FF0000"/>
              </a:solidFill>
            </a:rPr>
            <a:t>TOELICHTING</a:t>
          </a:r>
        </a:p>
        <a:p>
          <a:endParaRPr lang="nl-NL" sz="1100" b="1">
            <a:solidFill>
              <a:srgbClr val="FF0000"/>
            </a:solidFill>
          </a:endParaRPr>
        </a:p>
        <a:p>
          <a:r>
            <a:rPr lang="nl-NL" sz="1100" b="1">
              <a:solidFill>
                <a:sysClr val="windowText" lastClr="000000"/>
              </a:solidFill>
            </a:rPr>
            <a:t>1</a:t>
          </a:r>
          <a:r>
            <a:rPr lang="nl-NL" sz="1100" b="1">
              <a:solidFill>
                <a:srgbClr val="FF0000"/>
              </a:solidFill>
            </a:rPr>
            <a:t>. Als</a:t>
          </a:r>
          <a:r>
            <a:rPr lang="nl-NL" sz="1100" b="1" baseline="0">
              <a:solidFill>
                <a:srgbClr val="FF0000"/>
              </a:solidFill>
            </a:rPr>
            <a:t>  het  niet lukt de  gereden ritten aan te kruisen, of de kilometerstanden in te vullen, sla dan dit document eerst op in jouw PC onder een </a:t>
          </a:r>
          <a:r>
            <a:rPr lang="nl-NL" sz="1100" b="1" u="sng" baseline="0">
              <a:solidFill>
                <a:srgbClr val="FF0000"/>
              </a:solidFill>
            </a:rPr>
            <a:t>andere naam</a:t>
          </a:r>
          <a:r>
            <a:rPr lang="nl-NL" sz="1100" b="1" baseline="0">
              <a:solidFill>
                <a:srgbClr val="FF0000"/>
              </a:solidFill>
            </a:rPr>
            <a:t>. Open het document weer en vul de ritgegevens alsnog in.</a:t>
          </a:r>
        </a:p>
        <a:p>
          <a:endParaRPr lang="nl-NL" sz="1100" b="1" baseline="0">
            <a:solidFill>
              <a:sysClr val="windowText" lastClr="000000"/>
            </a:solidFill>
          </a:endParaRPr>
        </a:p>
        <a:p>
          <a:r>
            <a:rPr lang="nl-NL" sz="1100" b="1" baseline="0">
              <a:solidFill>
                <a:sysClr val="windowText" lastClr="000000"/>
              </a:solidFill>
            </a:rPr>
            <a:t>2</a:t>
          </a:r>
          <a:r>
            <a:rPr lang="nl-NL" sz="1100" b="1" baseline="0">
              <a:solidFill>
                <a:srgbClr val="FF0000"/>
              </a:solidFill>
            </a:rPr>
            <a:t>. Dit document is opgesteld met de Excel-versie uit Microsoft Office 364. Soms kunnen problemen opduiken als je een veel oudere of nieuwere versie gebruikt.  </a:t>
          </a:r>
          <a:r>
            <a:rPr lang="nl-NL" sz="1100" b="1">
              <a:solidFill>
                <a:srgbClr val="FF0000"/>
              </a:solidFill>
            </a:rPr>
            <a:t>Als er toch nog problemen zijn met het invullen van deze Excel-spreadsheet,  laat dit</a:t>
          </a:r>
          <a:r>
            <a:rPr lang="nl-NL" sz="1100" b="1" baseline="0">
              <a:solidFill>
                <a:srgbClr val="FF0000"/>
              </a:solidFill>
            </a:rPr>
            <a:t> per omgaande weten aan de competitie-coördinator!! (Henk Mulder, e-mail: competitie@ttcdemerel.nl) </a:t>
          </a:r>
          <a:endParaRPr lang="nl-NL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662527</xdr:colOff>
      <xdr:row>16</xdr:row>
      <xdr:rowOff>139698</xdr:rowOff>
    </xdr:from>
    <xdr:to>
      <xdr:col>7</xdr:col>
      <xdr:colOff>676275</xdr:colOff>
      <xdr:row>24</xdr:row>
      <xdr:rowOff>25384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9A38ED9-7AC1-4CF1-BC7C-39DB3E62C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7327" y="3787773"/>
          <a:ext cx="1385348" cy="1304911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0</xdr:row>
      <xdr:rowOff>0</xdr:rowOff>
    </xdr:from>
    <xdr:to>
      <xdr:col>3</xdr:col>
      <xdr:colOff>533401</xdr:colOff>
      <xdr:row>13</xdr:row>
      <xdr:rowOff>133350</xdr:rowOff>
    </xdr:to>
    <xdr:sp macro="" textlink="">
      <xdr:nvSpPr>
        <xdr:cNvPr id="5" name="Boog 4">
          <a:extLst>
            <a:ext uri="{FF2B5EF4-FFF2-40B4-BE49-F238E27FC236}">
              <a16:creationId xmlns:a16="http://schemas.microsoft.com/office/drawing/2014/main" id="{8653D5A7-2638-4520-9775-C7986F51AFD6}"/>
            </a:ext>
          </a:extLst>
        </xdr:cNvPr>
        <xdr:cNvSpPr/>
      </xdr:nvSpPr>
      <xdr:spPr>
        <a:xfrm>
          <a:off x="1095375" y="0"/>
          <a:ext cx="2181226" cy="2819400"/>
        </a:xfrm>
        <a:prstGeom prst="arc">
          <a:avLst>
            <a:gd name="adj1" fmla="val 4539149"/>
            <a:gd name="adj2" fmla="val 15421648"/>
          </a:avLst>
        </a:prstGeom>
        <a:ln w="41275">
          <a:solidFill>
            <a:srgbClr val="00B05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180975</xdr:rowOff>
    </xdr:from>
    <xdr:to>
      <xdr:col>19</xdr:col>
      <xdr:colOff>161925</xdr:colOff>
      <xdr:row>4</xdr:row>
      <xdr:rowOff>85725</xdr:rowOff>
    </xdr:to>
    <xdr:pic>
      <xdr:nvPicPr>
        <xdr:cNvPr id="2" name="Picture 5" descr="Merel-logo (de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180975"/>
          <a:ext cx="1181100" cy="1095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676275</xdr:colOff>
      <xdr:row>7</xdr:row>
      <xdr:rowOff>219075</xdr:rowOff>
    </xdr:from>
    <xdr:ext cx="184731" cy="264560"/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257300" y="188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 editAs="oneCell">
    <xdr:from>
      <xdr:col>12</xdr:col>
      <xdr:colOff>0</xdr:colOff>
      <xdr:row>1</xdr:row>
      <xdr:rowOff>0</xdr:rowOff>
    </xdr:from>
    <xdr:to>
      <xdr:col>13</xdr:col>
      <xdr:colOff>571500</xdr:colOff>
      <xdr:row>5</xdr:row>
      <xdr:rowOff>142875</xdr:rowOff>
    </xdr:to>
    <xdr:pic>
      <xdr:nvPicPr>
        <xdr:cNvPr id="3" name="Picture 5" descr="Merel-logo (de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238125"/>
          <a:ext cx="1181100" cy="1095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676275</xdr:colOff>
      <xdr:row>7</xdr:row>
      <xdr:rowOff>219075</xdr:rowOff>
    </xdr:from>
    <xdr:ext cx="184731" cy="264560"/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257300" y="188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676275</xdr:colOff>
      <xdr:row>6</xdr:row>
      <xdr:rowOff>219075</xdr:rowOff>
    </xdr:from>
    <xdr:ext cx="184731" cy="264560"/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257300" y="188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1</xdr:col>
      <xdr:colOff>676275</xdr:colOff>
      <xdr:row>6</xdr:row>
      <xdr:rowOff>219075</xdr:rowOff>
    </xdr:from>
    <xdr:ext cx="184731" cy="264560"/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257300" y="188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389741</xdr:colOff>
      <xdr:row>2</xdr:row>
      <xdr:rowOff>146137</xdr:rowOff>
    </xdr:from>
    <xdr:to>
      <xdr:col>13</xdr:col>
      <xdr:colOff>511479</xdr:colOff>
      <xdr:row>12</xdr:row>
      <xdr:rowOff>73067</xdr:rowOff>
    </xdr:to>
    <xdr:pic>
      <xdr:nvPicPr>
        <xdr:cNvPr id="2" name="Picture 3" descr="Merel-logo (de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4" y="594986"/>
          <a:ext cx="1938012" cy="20459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207433</xdr:colOff>
      <xdr:row>3</xdr:row>
      <xdr:rowOff>43179</xdr:rowOff>
    </xdr:from>
    <xdr:to>
      <xdr:col>18</xdr:col>
      <xdr:colOff>207433</xdr:colOff>
      <xdr:row>29</xdr:row>
      <xdr:rowOff>50800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91133" y="843279"/>
          <a:ext cx="4038600" cy="5290821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600" b="1" u="sng">
              <a:solidFill>
                <a:srgbClr val="0000CC"/>
              </a:solidFill>
            </a:rPr>
            <a:t>TOELICHTING</a:t>
          </a:r>
        </a:p>
        <a:p>
          <a:endParaRPr lang="nl-NL" sz="1100" b="1">
            <a:solidFill>
              <a:srgbClr val="0000CC"/>
            </a:solidFill>
          </a:endParaRPr>
        </a:p>
        <a:p>
          <a:endParaRPr lang="nl-NL" sz="1100" b="1">
            <a:solidFill>
              <a:srgbClr val="0000CC"/>
            </a:solidFill>
          </a:endParaRPr>
        </a:p>
        <a:p>
          <a:r>
            <a:rPr lang="nl-NL" sz="1600" b="1">
              <a:solidFill>
                <a:srgbClr val="0000CC"/>
              </a:solidFill>
            </a:rPr>
            <a:t>Dit overzicht wordt automatisch bijgewerkt vanuit het</a:t>
          </a:r>
          <a:r>
            <a:rPr lang="nl-NL" sz="1600" b="1" baseline="0">
              <a:solidFill>
                <a:srgbClr val="0000CC"/>
              </a:solidFill>
            </a:rPr>
            <a:t> tabblad</a:t>
          </a:r>
          <a:r>
            <a:rPr lang="nl-NL" sz="1600" b="1">
              <a:solidFill>
                <a:srgbClr val="0000CC"/>
              </a:solidFill>
            </a:rPr>
            <a:t> "puntencompetitie" en kun je uitprinten, zodat je een overzicht op papier hebt van de verreden clubritten en de nog geplande clubritten.</a:t>
          </a:r>
        </a:p>
        <a:p>
          <a:endParaRPr lang="nl-NL" sz="1600" b="1">
            <a:solidFill>
              <a:srgbClr val="0000CC"/>
            </a:solidFill>
          </a:endParaRPr>
        </a:p>
        <a:p>
          <a:r>
            <a:rPr lang="nl-NL" sz="1600" b="1">
              <a:solidFill>
                <a:srgbClr val="0000CC"/>
              </a:solidFill>
            </a:rPr>
            <a:t>In kolom "Punten" staan de punten vermeld die je met</a:t>
          </a:r>
          <a:r>
            <a:rPr lang="nl-NL" sz="1600" b="1" baseline="0">
              <a:solidFill>
                <a:srgbClr val="0000CC"/>
              </a:solidFill>
            </a:rPr>
            <a:t> de betreffende rit kunt behalen.</a:t>
          </a:r>
        </a:p>
        <a:p>
          <a:endParaRPr lang="nl-NL" sz="1600" b="1" baseline="0">
            <a:solidFill>
              <a:srgbClr val="0000CC"/>
            </a:solidFill>
          </a:endParaRPr>
        </a:p>
        <a:p>
          <a:r>
            <a:rPr lang="nl-NL" sz="1600" b="1" baseline="0">
              <a:solidFill>
                <a:srgbClr val="0000CC"/>
              </a:solidFill>
            </a:rPr>
            <a:t>In de kolom "Deelname" staan de behaalde punten  met reeds gereden clubritten. Bij Clubritten waaraan je (nog) niet hebt deelgenomen, staat een "N" vermeld.</a:t>
          </a:r>
        </a:p>
        <a:p>
          <a:endParaRPr lang="nl-NL" sz="1600" b="1" baseline="0">
            <a:solidFill>
              <a:srgbClr val="0000CC"/>
            </a:solidFill>
          </a:endParaRPr>
        </a:p>
        <a:p>
          <a:r>
            <a:rPr lang="nl-NL" sz="1600" b="1" baseline="0">
              <a:solidFill>
                <a:srgbClr val="0000CC"/>
              </a:solidFill>
            </a:rPr>
            <a:t>Het is de bedoeling dat alle "ennetjes" worden weggefietst.</a:t>
          </a:r>
        </a:p>
        <a:p>
          <a:r>
            <a:rPr lang="nl-NL" sz="1600" b="1" baseline="0">
              <a:solidFill>
                <a:srgbClr val="0000CC"/>
              </a:solidFill>
            </a:rPr>
            <a:t>Veel succes en vooral veel plezier.</a:t>
          </a:r>
        </a:p>
        <a:p>
          <a:endParaRPr lang="nl-NL" sz="1600" b="1" baseline="0">
            <a:solidFill>
              <a:srgbClr val="0000CC"/>
            </a:solidFill>
          </a:endParaRPr>
        </a:p>
        <a:p>
          <a:endParaRPr lang="nl-NL" sz="1100" b="1" baseline="0">
            <a:solidFill>
              <a:srgbClr val="0000CC"/>
            </a:solidFill>
          </a:endParaRPr>
        </a:p>
        <a:p>
          <a:endParaRPr lang="nl-NL" sz="1100" baseline="0"/>
        </a:p>
        <a:p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N29"/>
  <sheetViews>
    <sheetView tabSelected="1" topLeftCell="A2" zoomScale="80" zoomScaleNormal="80" workbookViewId="0">
      <selection activeCell="O13" sqref="O13"/>
    </sheetView>
  </sheetViews>
  <sheetFormatPr defaultColWidth="9" defaultRowHeight="14"/>
  <cols>
    <col min="1" max="1" width="9" style="18" customWidth="1"/>
    <col min="2" max="2" width="7.5" style="18" customWidth="1"/>
    <col min="3" max="3" width="19.5" style="18" customWidth="1"/>
    <col min="4" max="10" width="9" style="18"/>
    <col min="11" max="11" width="10.58203125" style="18" bestFit="1" customWidth="1"/>
    <col min="12" max="16384" width="9" style="18"/>
  </cols>
  <sheetData>
    <row r="3" spans="1:11" ht="25">
      <c r="C3" s="156" t="s">
        <v>83</v>
      </c>
      <c r="D3" s="157"/>
      <c r="E3" s="157"/>
      <c r="F3" s="157"/>
      <c r="G3" s="157"/>
      <c r="H3" s="157"/>
      <c r="I3" s="157"/>
      <c r="J3" s="49">
        <v>2024</v>
      </c>
    </row>
    <row r="4" spans="1:11" ht="19.75" customHeight="1">
      <c r="C4" s="163" t="s">
        <v>89</v>
      </c>
      <c r="D4" s="164"/>
      <c r="E4" s="164"/>
      <c r="F4" s="164"/>
      <c r="G4" s="164"/>
      <c r="H4" s="164"/>
      <c r="I4" s="164"/>
      <c r="J4" s="50"/>
      <c r="K4" s="49"/>
    </row>
    <row r="5" spans="1:11" ht="30" customHeight="1">
      <c r="B5" s="51"/>
      <c r="C5" s="154" t="s">
        <v>54</v>
      </c>
      <c r="D5" s="155"/>
      <c r="E5" s="155"/>
    </row>
    <row r="6" spans="1:11">
      <c r="C6" s="161" t="s">
        <v>88</v>
      </c>
      <c r="D6" s="162"/>
      <c r="E6" s="162"/>
      <c r="F6" s="162"/>
      <c r="G6" s="162"/>
      <c r="H6" s="162"/>
      <c r="I6" s="162"/>
    </row>
    <row r="7" spans="1:11">
      <c r="C7" s="162"/>
      <c r="D7" s="162"/>
      <c r="E7" s="162"/>
      <c r="F7" s="162"/>
      <c r="G7" s="162"/>
      <c r="H7" s="162"/>
      <c r="I7" s="162"/>
    </row>
    <row r="8" spans="1:11">
      <c r="C8" s="162"/>
      <c r="D8" s="162"/>
      <c r="E8" s="162"/>
      <c r="F8" s="162"/>
      <c r="G8" s="162"/>
      <c r="H8" s="162"/>
      <c r="I8" s="162"/>
    </row>
    <row r="9" spans="1:11">
      <c r="C9" s="162"/>
      <c r="D9" s="162"/>
      <c r="E9" s="162"/>
      <c r="F9" s="162"/>
      <c r="G9" s="162"/>
      <c r="H9" s="162"/>
      <c r="I9" s="162"/>
    </row>
    <row r="10" spans="1:11">
      <c r="C10" s="162"/>
      <c r="D10" s="162"/>
      <c r="E10" s="162"/>
      <c r="F10" s="162"/>
      <c r="G10" s="162"/>
      <c r="H10" s="162"/>
      <c r="I10" s="162"/>
    </row>
    <row r="11" spans="1:11">
      <c r="C11" s="162"/>
      <c r="D11" s="162"/>
      <c r="E11" s="162"/>
      <c r="F11" s="162"/>
      <c r="G11" s="162"/>
      <c r="H11" s="162"/>
      <c r="I11" s="162"/>
    </row>
    <row r="13" spans="1:11" ht="15.5">
      <c r="B13" s="52"/>
      <c r="C13" s="52"/>
      <c r="D13" s="159" t="s">
        <v>78</v>
      </c>
      <c r="E13" s="160"/>
      <c r="F13" s="160"/>
      <c r="G13" s="160"/>
      <c r="H13" s="160"/>
      <c r="I13" s="160"/>
    </row>
    <row r="14" spans="1:11" ht="28.75" customHeight="1">
      <c r="A14" s="53"/>
      <c r="B14" s="52"/>
      <c r="C14" s="52"/>
      <c r="D14" s="160"/>
      <c r="E14" s="160"/>
      <c r="F14" s="160"/>
      <c r="G14" s="160"/>
      <c r="H14" s="160"/>
      <c r="I14" s="160"/>
    </row>
    <row r="15" spans="1:11">
      <c r="D15" s="160"/>
      <c r="E15" s="160"/>
      <c r="F15" s="160"/>
      <c r="G15" s="160"/>
      <c r="H15" s="160"/>
      <c r="I15" s="160"/>
    </row>
    <row r="16" spans="1:11" ht="29.25" customHeight="1">
      <c r="B16" s="54" t="s">
        <v>84</v>
      </c>
      <c r="C16" s="158" t="s">
        <v>90</v>
      </c>
      <c r="D16" s="158"/>
      <c r="E16" s="158"/>
      <c r="F16" s="158"/>
      <c r="G16" s="158"/>
      <c r="H16" s="158"/>
      <c r="I16" s="158"/>
    </row>
    <row r="19" spans="10:14">
      <c r="N19" s="55"/>
    </row>
    <row r="21" spans="10:14" ht="18">
      <c r="J21" s="56"/>
    </row>
    <row r="29" spans="10:14" ht="18">
      <c r="L29" s="57"/>
    </row>
  </sheetData>
  <sheetProtection algorithmName="SHA-512" hashValue="/qCP6oBqtjMJ6CifAzxtVJklfCLEAhLt5cs0nSvyf7yXi7mg2fDPT90clFkHqbT8IEnG6fDCUwQGfZQhzFSbCw==" saltValue="c21FNqimuYZUM+jwAcYqWA==" spinCount="100000" sheet="1" objects="1" scenarios="1"/>
  <customSheetViews>
    <customSheetView guid="{2F3113DA-182D-49EA-BFF3-EE7B9A8F3629}" showPageBreaks="1" fitToPage="1" printArea="1" topLeftCell="C1">
      <selection activeCell="S54" sqref="S54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1"/>
      <headerFooter>
        <oddFooter>&amp;L&amp;8&amp;F&amp;C&amp;8&amp;A&amp;R&amp;8&amp;D</oddFooter>
      </headerFooter>
    </customSheetView>
    <customSheetView guid="{97241922-771F-49A9-B2FF-CEF381793412}">
      <selection activeCell="M8" sqref="M8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2"/>
      <headerFooter>
        <oddFooter>&amp;L&amp;8&amp;F&amp;C&amp;8versie 2018-01&amp;R&amp;8&amp;D</oddFooter>
      </headerFooter>
    </customSheetView>
  </customSheetViews>
  <mergeCells count="6">
    <mergeCell ref="C5:E5"/>
    <mergeCell ref="C3:I3"/>
    <mergeCell ref="C16:I16"/>
    <mergeCell ref="D13:I15"/>
    <mergeCell ref="C6:I11"/>
    <mergeCell ref="C4:I4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4294967293" verticalDpi="4294967293" r:id="rId3"/>
  <headerFooter>
    <oddFooter>&amp;L&amp;8&amp;F&amp;C&amp;8&amp;A&amp;R&amp;8&amp;D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87"/>
  <sheetViews>
    <sheetView topLeftCell="A52" zoomScale="60" zoomScaleNormal="60" workbookViewId="0">
      <selection activeCell="C75" sqref="C75"/>
    </sheetView>
  </sheetViews>
  <sheetFormatPr defaultColWidth="7.9140625" defaultRowHeight="14"/>
  <cols>
    <col min="1" max="1" width="20.6640625" style="59" customWidth="1"/>
    <col min="2" max="2" width="9.4140625" style="61" customWidth="1"/>
    <col min="3" max="3" width="8.08203125" style="59" customWidth="1"/>
    <col min="4" max="4" width="4.1640625" style="59" customWidth="1"/>
    <col min="5" max="5" width="3.1640625" style="59" customWidth="1"/>
    <col min="6" max="6" width="5.83203125" style="59" customWidth="1"/>
    <col min="7" max="7" width="9.4140625" style="59" customWidth="1"/>
    <col min="8" max="8" width="6.9140625" style="59" customWidth="1"/>
    <col min="9" max="9" width="33.6640625" style="59" customWidth="1"/>
    <col min="10" max="10" width="10.5" style="61" customWidth="1"/>
    <col min="11" max="11" width="8.4140625" style="61" customWidth="1"/>
    <col min="12" max="12" width="2.6640625" style="59" customWidth="1"/>
    <col min="13" max="13" width="4.1640625" style="59" customWidth="1"/>
    <col min="14" max="14" width="4.6640625" style="59" customWidth="1"/>
    <col min="15" max="15" width="9.9140625" style="79" customWidth="1"/>
    <col min="16" max="16" width="1" style="59" customWidth="1"/>
    <col min="17" max="17" width="7.6640625" style="61" customWidth="1"/>
    <col min="18" max="18" width="4" style="61" customWidth="1"/>
    <col min="19" max="19" width="10.58203125" style="61" customWidth="1"/>
    <col min="20" max="20" width="11.9140625" style="61" customWidth="1"/>
    <col min="21" max="21" width="12.6640625" style="61" customWidth="1"/>
    <col min="22" max="22" width="9.5" style="61" customWidth="1"/>
    <col min="23" max="23" width="11.1640625" style="61" customWidth="1"/>
    <col min="24" max="24" width="9.5" style="61" customWidth="1"/>
    <col min="25" max="25" width="9.5" style="59" customWidth="1"/>
    <col min="26" max="16384" width="7.9140625" style="59"/>
  </cols>
  <sheetData>
    <row r="1" spans="1:24" ht="20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Q1" s="60" t="s">
        <v>69</v>
      </c>
    </row>
    <row r="2" spans="1:24" ht="20">
      <c r="B2" s="166" t="str">
        <f>startpagina!C16</f>
        <v xml:space="preserve">Mr. / Mrs.     </v>
      </c>
      <c r="C2" s="166"/>
      <c r="D2" s="166"/>
      <c r="E2" s="166"/>
      <c r="F2" s="166"/>
      <c r="G2" s="166"/>
      <c r="H2" s="166"/>
      <c r="I2" s="166"/>
      <c r="K2" s="62">
        <f>startpagina!J3</f>
        <v>2024</v>
      </c>
      <c r="L2" s="63"/>
      <c r="M2" s="63"/>
      <c r="N2" s="63"/>
      <c r="O2" s="64"/>
      <c r="P2" s="63"/>
      <c r="Q2" s="65"/>
    </row>
    <row r="3" spans="1:24" ht="20">
      <c r="A3" s="66" t="s">
        <v>62</v>
      </c>
      <c r="B3" s="67"/>
      <c r="C3" s="67"/>
      <c r="D3" s="67"/>
      <c r="E3" s="67"/>
      <c r="F3" s="67"/>
      <c r="G3" s="67"/>
      <c r="H3" s="65"/>
      <c r="I3" s="66" t="s">
        <v>62</v>
      </c>
      <c r="J3" s="65"/>
      <c r="K3" s="63"/>
      <c r="L3" s="63"/>
      <c r="M3" s="63"/>
      <c r="N3" s="63"/>
      <c r="O3" s="64"/>
      <c r="P3" s="63"/>
      <c r="Q3" s="65"/>
    </row>
    <row r="4" spans="1:24">
      <c r="A4" s="68" t="s">
        <v>1</v>
      </c>
      <c r="B4" s="69" t="s">
        <v>2</v>
      </c>
      <c r="C4" s="69" t="s">
        <v>3</v>
      </c>
      <c r="D4" s="167" t="s">
        <v>4</v>
      </c>
      <c r="E4" s="168"/>
      <c r="F4" s="169"/>
      <c r="G4" s="68" t="s">
        <v>5</v>
      </c>
      <c r="H4" s="71"/>
      <c r="I4" s="68" t="s">
        <v>6</v>
      </c>
      <c r="J4" s="69" t="s">
        <v>2</v>
      </c>
      <c r="K4" s="70" t="s">
        <v>3</v>
      </c>
      <c r="L4" s="167" t="s">
        <v>4</v>
      </c>
      <c r="M4" s="168"/>
      <c r="N4" s="169"/>
      <c r="O4" s="68" t="s">
        <v>5</v>
      </c>
    </row>
    <row r="5" spans="1:24" ht="14.5" thickBot="1">
      <c r="A5" s="72" t="s">
        <v>7</v>
      </c>
      <c r="B5" s="73">
        <v>45385</v>
      </c>
      <c r="C5" s="74">
        <v>60</v>
      </c>
      <c r="E5" s="1"/>
      <c r="F5" s="75" t="str">
        <f t="shared" ref="F5:F30" si="0">IF(E5="X",C5,"N")</f>
        <v>N</v>
      </c>
      <c r="G5" s="76"/>
      <c r="I5" s="72" t="s">
        <v>70</v>
      </c>
      <c r="J5" s="73">
        <v>45354</v>
      </c>
      <c r="K5" s="74">
        <v>50</v>
      </c>
      <c r="L5" s="77"/>
      <c r="M5" s="38"/>
      <c r="N5" s="78" t="str">
        <f t="shared" ref="N5:N20" si="1">IF(M5="X",K5,"N")</f>
        <v>N</v>
      </c>
      <c r="R5" s="80"/>
    </row>
    <row r="6" spans="1:24" ht="14.5" thickBot="1">
      <c r="A6" s="72" t="s">
        <v>7</v>
      </c>
      <c r="B6" s="73">
        <v>45392</v>
      </c>
      <c r="C6" s="74">
        <v>60</v>
      </c>
      <c r="E6" s="1"/>
      <c r="F6" s="75" t="str">
        <f t="shared" si="0"/>
        <v>N</v>
      </c>
      <c r="G6" s="76"/>
      <c r="I6" s="72" t="s">
        <v>67</v>
      </c>
      <c r="J6" s="73">
        <v>45389</v>
      </c>
      <c r="K6" s="74">
        <v>100</v>
      </c>
      <c r="L6" s="77"/>
      <c r="M6" s="38"/>
      <c r="N6" s="78" t="str">
        <f t="shared" si="1"/>
        <v>N</v>
      </c>
      <c r="R6" s="80"/>
    </row>
    <row r="7" spans="1:24" ht="14.5" thickBot="1">
      <c r="A7" s="72" t="s">
        <v>7</v>
      </c>
      <c r="B7" s="73">
        <v>45399</v>
      </c>
      <c r="C7" s="74">
        <v>60</v>
      </c>
      <c r="E7" s="1"/>
      <c r="F7" s="75" t="str">
        <f t="shared" si="0"/>
        <v>N</v>
      </c>
      <c r="G7" s="81">
        <v>0</v>
      </c>
      <c r="H7" s="82" t="s">
        <v>56</v>
      </c>
      <c r="I7" s="72" t="s">
        <v>71</v>
      </c>
      <c r="J7" s="83">
        <v>45417</v>
      </c>
      <c r="K7" s="84">
        <v>50</v>
      </c>
      <c r="L7" s="77"/>
      <c r="M7" s="38"/>
      <c r="N7" s="78" t="str">
        <f t="shared" si="1"/>
        <v>N</v>
      </c>
      <c r="O7" s="85">
        <f>SUM(N5)</f>
        <v>0</v>
      </c>
      <c r="Q7" s="82" t="s">
        <v>56</v>
      </c>
      <c r="R7" s="80"/>
      <c r="T7" s="86"/>
      <c r="U7" s="86"/>
      <c r="V7" s="86"/>
      <c r="W7" s="86"/>
      <c r="X7" s="86"/>
    </row>
    <row r="8" spans="1:24" ht="14.5" thickBot="1">
      <c r="A8" s="72" t="s">
        <v>7</v>
      </c>
      <c r="B8" s="73">
        <v>45406</v>
      </c>
      <c r="C8" s="74">
        <v>60</v>
      </c>
      <c r="E8" s="1"/>
      <c r="F8" s="75" t="str">
        <f t="shared" si="0"/>
        <v>N</v>
      </c>
      <c r="G8" s="81">
        <f>SUM(F5:F8)</f>
        <v>0</v>
      </c>
      <c r="H8" s="82" t="s">
        <v>57</v>
      </c>
      <c r="I8" s="72" t="s">
        <v>72</v>
      </c>
      <c r="J8" s="73">
        <v>45473</v>
      </c>
      <c r="K8" s="84">
        <v>100</v>
      </c>
      <c r="L8" s="77"/>
      <c r="M8" s="38"/>
      <c r="N8" s="78" t="str">
        <f t="shared" si="1"/>
        <v>N</v>
      </c>
      <c r="O8" s="85">
        <f>SUM(N6)</f>
        <v>0</v>
      </c>
      <c r="P8" s="87"/>
      <c r="Q8" s="82" t="s">
        <v>57</v>
      </c>
      <c r="R8" s="80"/>
      <c r="S8" s="86"/>
      <c r="T8" s="165" t="s">
        <v>3</v>
      </c>
      <c r="U8" s="165"/>
      <c r="V8" s="165"/>
      <c r="W8" s="165"/>
      <c r="X8" s="165"/>
    </row>
    <row r="9" spans="1:24" ht="14.5" thickBot="1">
      <c r="A9" s="72" t="s">
        <v>7</v>
      </c>
      <c r="B9" s="73">
        <v>45413</v>
      </c>
      <c r="C9" s="74">
        <v>60</v>
      </c>
      <c r="E9" s="1"/>
      <c r="F9" s="75" t="str">
        <f t="shared" si="0"/>
        <v>N</v>
      </c>
      <c r="G9" s="81">
        <f>SUM(F9:F12)</f>
        <v>0</v>
      </c>
      <c r="H9" s="82" t="s">
        <v>17</v>
      </c>
      <c r="I9" s="72" t="s">
        <v>72</v>
      </c>
      <c r="J9" s="73">
        <v>45473</v>
      </c>
      <c r="K9" s="84">
        <v>70</v>
      </c>
      <c r="L9" s="77"/>
      <c r="M9" s="38"/>
      <c r="N9" s="78" t="str">
        <f t="shared" si="1"/>
        <v>N</v>
      </c>
      <c r="O9" s="85">
        <f>SUM(N7)</f>
        <v>0</v>
      </c>
      <c r="Q9" s="82" t="s">
        <v>17</v>
      </c>
      <c r="R9" s="80"/>
    </row>
    <row r="10" spans="1:24" ht="14.5" thickBot="1">
      <c r="A10" s="72" t="s">
        <v>7</v>
      </c>
      <c r="B10" s="73">
        <v>45420</v>
      </c>
      <c r="C10" s="74">
        <v>60</v>
      </c>
      <c r="E10" s="1"/>
      <c r="F10" s="75" t="str">
        <f t="shared" si="0"/>
        <v>N</v>
      </c>
      <c r="G10" s="81">
        <f>SUM(F13:F17)</f>
        <v>0</v>
      </c>
      <c r="H10" s="82" t="s">
        <v>58</v>
      </c>
      <c r="I10" s="72" t="s">
        <v>72</v>
      </c>
      <c r="J10" s="73">
        <v>45473</v>
      </c>
      <c r="K10" s="84">
        <v>40</v>
      </c>
      <c r="L10" s="77"/>
      <c r="M10" s="38"/>
      <c r="N10" s="78" t="str">
        <f t="shared" si="1"/>
        <v>N</v>
      </c>
      <c r="O10" s="85">
        <f>SUM(N8:N10)</f>
        <v>0</v>
      </c>
      <c r="Q10" s="82" t="s">
        <v>58</v>
      </c>
      <c r="R10" s="80"/>
      <c r="S10" s="88" t="s">
        <v>8</v>
      </c>
      <c r="T10" s="89" t="s">
        <v>9</v>
      </c>
      <c r="U10" s="89" t="s">
        <v>10</v>
      </c>
      <c r="V10" s="89" t="s">
        <v>11</v>
      </c>
      <c r="W10" s="89" t="s">
        <v>12</v>
      </c>
      <c r="X10" s="89" t="s">
        <v>13</v>
      </c>
    </row>
    <row r="11" spans="1:24" ht="14.5" thickBot="1">
      <c r="A11" s="72" t="s">
        <v>7</v>
      </c>
      <c r="B11" s="73">
        <v>45427</v>
      </c>
      <c r="C11" s="74">
        <v>60</v>
      </c>
      <c r="E11" s="1"/>
      <c r="F11" s="75" t="str">
        <f t="shared" si="0"/>
        <v>N</v>
      </c>
      <c r="G11" s="81">
        <f>SUM(F18:F21)</f>
        <v>0</v>
      </c>
      <c r="H11" s="82" t="s">
        <v>59</v>
      </c>
      <c r="I11" s="72" t="s">
        <v>75</v>
      </c>
      <c r="J11" s="73">
        <v>45496</v>
      </c>
      <c r="K11" s="84">
        <v>110</v>
      </c>
      <c r="L11" s="77"/>
      <c r="M11" s="38"/>
      <c r="N11" s="78" t="str">
        <f t="shared" si="1"/>
        <v>N</v>
      </c>
      <c r="O11" s="85">
        <f>SUM(N11:N14)</f>
        <v>0</v>
      </c>
      <c r="Q11" s="82" t="s">
        <v>59</v>
      </c>
      <c r="R11" s="80"/>
      <c r="S11" s="90" t="s">
        <v>14</v>
      </c>
      <c r="T11" s="74">
        <f t="shared" ref="T11:T18" si="2">G7</f>
        <v>0</v>
      </c>
      <c r="U11" s="74">
        <f t="shared" ref="U11:U18" si="3">G50</f>
        <v>0</v>
      </c>
      <c r="V11" s="91">
        <f t="shared" ref="V11:V18" si="4">O49</f>
        <v>0</v>
      </c>
      <c r="W11" s="91">
        <f t="shared" ref="W11:W18" si="5">O7</f>
        <v>0</v>
      </c>
      <c r="X11" s="74">
        <f>SUM(T11:W11)</f>
        <v>0</v>
      </c>
    </row>
    <row r="12" spans="1:24" ht="14.5" thickBot="1">
      <c r="A12" s="72" t="s">
        <v>7</v>
      </c>
      <c r="B12" s="73">
        <v>45434</v>
      </c>
      <c r="C12" s="74">
        <v>60</v>
      </c>
      <c r="E12" s="1"/>
      <c r="F12" s="75" t="str">
        <f t="shared" si="0"/>
        <v>N</v>
      </c>
      <c r="G12" s="81">
        <f>SUM(F22:F25)</f>
        <v>0</v>
      </c>
      <c r="H12" s="82" t="s">
        <v>30</v>
      </c>
      <c r="I12" s="72" t="s">
        <v>76</v>
      </c>
      <c r="J12" s="73">
        <v>45501</v>
      </c>
      <c r="K12" s="84">
        <v>110</v>
      </c>
      <c r="L12" s="77"/>
      <c r="M12" s="38"/>
      <c r="N12" s="78" t="str">
        <f t="shared" si="1"/>
        <v>N</v>
      </c>
      <c r="O12" s="85">
        <f>SUM(N15)</f>
        <v>0</v>
      </c>
      <c r="Q12" s="82" t="s">
        <v>24</v>
      </c>
      <c r="R12" s="80"/>
      <c r="S12" s="90" t="s">
        <v>15</v>
      </c>
      <c r="T12" s="74">
        <f t="shared" si="2"/>
        <v>0</v>
      </c>
      <c r="U12" s="74">
        <f t="shared" si="3"/>
        <v>0</v>
      </c>
      <c r="V12" s="91">
        <f t="shared" si="4"/>
        <v>0</v>
      </c>
      <c r="W12" s="91">
        <f t="shared" si="5"/>
        <v>0</v>
      </c>
      <c r="X12" s="74">
        <f t="shared" ref="X12:X18" si="6">SUM(T12:W12)</f>
        <v>0</v>
      </c>
    </row>
    <row r="13" spans="1:24" ht="14.5" thickBot="1">
      <c r="A13" s="72" t="s">
        <v>7</v>
      </c>
      <c r="B13" s="73">
        <v>45441</v>
      </c>
      <c r="C13" s="74">
        <v>60</v>
      </c>
      <c r="E13" s="1"/>
      <c r="F13" s="75" t="str">
        <f t="shared" si="0"/>
        <v>N</v>
      </c>
      <c r="G13" s="81">
        <f>SUM(F26:F30)</f>
        <v>0</v>
      </c>
      <c r="H13" s="82" t="s">
        <v>60</v>
      </c>
      <c r="I13" s="72" t="s">
        <v>76</v>
      </c>
      <c r="J13" s="73">
        <v>45501</v>
      </c>
      <c r="K13" s="84">
        <v>70</v>
      </c>
      <c r="L13" s="77"/>
      <c r="M13" s="38"/>
      <c r="N13" s="78" t="str">
        <f t="shared" si="1"/>
        <v>N</v>
      </c>
      <c r="O13" s="85">
        <f>SUM(N16:N19)</f>
        <v>0</v>
      </c>
      <c r="Q13" s="82" t="s">
        <v>60</v>
      </c>
      <c r="R13" s="80"/>
      <c r="S13" s="90" t="s">
        <v>16</v>
      </c>
      <c r="T13" s="74">
        <f t="shared" si="2"/>
        <v>0</v>
      </c>
      <c r="U13" s="74">
        <f t="shared" si="3"/>
        <v>0</v>
      </c>
      <c r="V13" s="91">
        <f t="shared" si="4"/>
        <v>0</v>
      </c>
      <c r="W13" s="91">
        <f t="shared" si="5"/>
        <v>0</v>
      </c>
      <c r="X13" s="74">
        <f t="shared" si="6"/>
        <v>0</v>
      </c>
    </row>
    <row r="14" spans="1:24" ht="14.5" thickBot="1">
      <c r="A14" s="72" t="s">
        <v>7</v>
      </c>
      <c r="B14" s="73">
        <v>45448</v>
      </c>
      <c r="C14" s="74">
        <v>60</v>
      </c>
      <c r="E14" s="1"/>
      <c r="F14" s="75" t="str">
        <f t="shared" si="0"/>
        <v>N</v>
      </c>
      <c r="G14" s="81">
        <v>0</v>
      </c>
      <c r="H14" s="82" t="s">
        <v>31</v>
      </c>
      <c r="I14" s="72" t="s">
        <v>76</v>
      </c>
      <c r="J14" s="73">
        <v>45501</v>
      </c>
      <c r="K14" s="84">
        <v>40</v>
      </c>
      <c r="L14" s="77"/>
      <c r="M14" s="38"/>
      <c r="N14" s="78" t="str">
        <f t="shared" si="1"/>
        <v>N</v>
      </c>
      <c r="O14" s="85">
        <f>SUM(N20)</f>
        <v>0</v>
      </c>
      <c r="Q14" s="82" t="s">
        <v>26</v>
      </c>
      <c r="R14" s="80"/>
      <c r="S14" s="90" t="s">
        <v>18</v>
      </c>
      <c r="T14" s="74">
        <f t="shared" si="2"/>
        <v>0</v>
      </c>
      <c r="U14" s="74">
        <f t="shared" si="3"/>
        <v>0</v>
      </c>
      <c r="V14" s="91">
        <f t="shared" si="4"/>
        <v>0</v>
      </c>
      <c r="W14" s="91">
        <f t="shared" si="5"/>
        <v>0</v>
      </c>
      <c r="X14" s="74">
        <f t="shared" si="6"/>
        <v>0</v>
      </c>
    </row>
    <row r="15" spans="1:24" ht="14.5" thickBot="1">
      <c r="A15" s="72" t="s">
        <v>7</v>
      </c>
      <c r="B15" s="73">
        <v>45455</v>
      </c>
      <c r="C15" s="74">
        <v>60</v>
      </c>
      <c r="E15" s="1"/>
      <c r="F15" s="75" t="str">
        <f t="shared" si="0"/>
        <v>N</v>
      </c>
      <c r="G15" s="76"/>
      <c r="H15" s="82"/>
      <c r="I15" s="72" t="s">
        <v>77</v>
      </c>
      <c r="J15" s="73">
        <v>45529</v>
      </c>
      <c r="K15" s="84">
        <v>100</v>
      </c>
      <c r="L15" s="77"/>
      <c r="M15" s="38"/>
      <c r="N15" s="78" t="str">
        <f t="shared" si="1"/>
        <v>N</v>
      </c>
      <c r="R15" s="80"/>
      <c r="S15" s="90" t="s">
        <v>19</v>
      </c>
      <c r="T15" s="74">
        <f t="shared" si="2"/>
        <v>0</v>
      </c>
      <c r="U15" s="74">
        <f t="shared" si="3"/>
        <v>0</v>
      </c>
      <c r="V15" s="91">
        <f t="shared" si="4"/>
        <v>0</v>
      </c>
      <c r="W15" s="91">
        <f t="shared" si="5"/>
        <v>0</v>
      </c>
      <c r="X15" s="74">
        <f t="shared" si="6"/>
        <v>0</v>
      </c>
    </row>
    <row r="16" spans="1:24" ht="14.5" thickBot="1">
      <c r="A16" s="72" t="s">
        <v>7</v>
      </c>
      <c r="B16" s="73">
        <v>45462</v>
      </c>
      <c r="C16" s="74">
        <v>60</v>
      </c>
      <c r="E16" s="1"/>
      <c r="F16" s="75" t="str">
        <f t="shared" si="0"/>
        <v>N</v>
      </c>
      <c r="G16" s="76"/>
      <c r="H16" s="61"/>
      <c r="I16" s="72" t="s">
        <v>65</v>
      </c>
      <c r="J16" s="73">
        <v>45534</v>
      </c>
      <c r="K16" s="84">
        <v>90</v>
      </c>
      <c r="L16" s="77"/>
      <c r="M16" s="38"/>
      <c r="N16" s="78" t="str">
        <f t="shared" si="1"/>
        <v>N</v>
      </c>
      <c r="R16" s="80"/>
      <c r="S16" s="90" t="s">
        <v>20</v>
      </c>
      <c r="T16" s="74">
        <f t="shared" si="2"/>
        <v>0</v>
      </c>
      <c r="U16" s="74">
        <f t="shared" si="3"/>
        <v>0</v>
      </c>
      <c r="V16" s="91">
        <f t="shared" si="4"/>
        <v>0</v>
      </c>
      <c r="W16" s="91">
        <f t="shared" si="5"/>
        <v>0</v>
      </c>
      <c r="X16" s="74">
        <f t="shared" si="6"/>
        <v>0</v>
      </c>
    </row>
    <row r="17" spans="1:24" ht="14.5" thickBot="1">
      <c r="A17" s="72" t="s">
        <v>7</v>
      </c>
      <c r="B17" s="73">
        <v>45469</v>
      </c>
      <c r="C17" s="74">
        <v>60</v>
      </c>
      <c r="E17" s="1"/>
      <c r="F17" s="75" t="str">
        <f t="shared" si="0"/>
        <v>N</v>
      </c>
      <c r="G17" s="76"/>
      <c r="I17" s="72" t="s">
        <v>82</v>
      </c>
      <c r="J17" s="73">
        <v>45535</v>
      </c>
      <c r="K17" s="84">
        <v>125</v>
      </c>
      <c r="L17" s="77"/>
      <c r="M17" s="38"/>
      <c r="N17" s="78" t="str">
        <f t="shared" si="1"/>
        <v>N</v>
      </c>
      <c r="R17" s="80"/>
      <c r="S17" s="90" t="s">
        <v>21</v>
      </c>
      <c r="T17" s="74">
        <f t="shared" si="2"/>
        <v>0</v>
      </c>
      <c r="U17" s="74">
        <f t="shared" si="3"/>
        <v>0</v>
      </c>
      <c r="V17" s="91">
        <f t="shared" si="4"/>
        <v>0</v>
      </c>
      <c r="W17" s="91">
        <f t="shared" si="5"/>
        <v>0</v>
      </c>
      <c r="X17" s="74">
        <f t="shared" si="6"/>
        <v>0</v>
      </c>
    </row>
    <row r="18" spans="1:24" ht="14.5" thickBot="1">
      <c r="A18" s="72" t="s">
        <v>7</v>
      </c>
      <c r="B18" s="73">
        <v>45476</v>
      </c>
      <c r="C18" s="74">
        <v>60</v>
      </c>
      <c r="E18" s="1"/>
      <c r="F18" s="75" t="str">
        <f t="shared" si="0"/>
        <v>N</v>
      </c>
      <c r="G18" s="76"/>
      <c r="H18" s="61"/>
      <c r="I18" s="72" t="s">
        <v>66</v>
      </c>
      <c r="J18" s="73">
        <v>45536</v>
      </c>
      <c r="K18" s="84">
        <v>90</v>
      </c>
      <c r="L18" s="77"/>
      <c r="M18" s="38"/>
      <c r="N18" s="78" t="str">
        <f t="shared" si="1"/>
        <v>N</v>
      </c>
      <c r="R18" s="80"/>
      <c r="S18" s="90" t="s">
        <v>22</v>
      </c>
      <c r="T18" s="74">
        <f t="shared" si="2"/>
        <v>0</v>
      </c>
      <c r="U18" s="74">
        <f t="shared" si="3"/>
        <v>0</v>
      </c>
      <c r="V18" s="91">
        <f t="shared" si="4"/>
        <v>0</v>
      </c>
      <c r="W18" s="91">
        <f t="shared" si="5"/>
        <v>0</v>
      </c>
      <c r="X18" s="74">
        <f t="shared" si="6"/>
        <v>0</v>
      </c>
    </row>
    <row r="19" spans="1:24" ht="14.5" thickBot="1">
      <c r="A19" s="72" t="s">
        <v>7</v>
      </c>
      <c r="B19" s="73">
        <v>45483</v>
      </c>
      <c r="C19" s="74">
        <v>60</v>
      </c>
      <c r="E19" s="45"/>
      <c r="F19" s="75" t="str">
        <f t="shared" si="0"/>
        <v>N</v>
      </c>
      <c r="H19" s="61"/>
      <c r="I19" s="72" t="s">
        <v>73</v>
      </c>
      <c r="J19" s="73">
        <v>45557</v>
      </c>
      <c r="K19" s="84">
        <v>100</v>
      </c>
      <c r="L19" s="77"/>
      <c r="M19" s="38"/>
      <c r="N19" s="78" t="str">
        <f t="shared" si="1"/>
        <v>N</v>
      </c>
      <c r="R19" s="80"/>
      <c r="X19" s="61">
        <f>SUM(X11:X18)</f>
        <v>0</v>
      </c>
    </row>
    <row r="20" spans="1:24" ht="14.5" thickBot="1">
      <c r="A20" s="72" t="s">
        <v>7</v>
      </c>
      <c r="B20" s="73">
        <v>45490</v>
      </c>
      <c r="C20" s="74">
        <v>60</v>
      </c>
      <c r="E20" s="1"/>
      <c r="F20" s="75" t="str">
        <f t="shared" si="0"/>
        <v>N</v>
      </c>
      <c r="H20" s="61"/>
      <c r="I20" s="72" t="s">
        <v>64</v>
      </c>
      <c r="J20" s="73">
        <v>45592</v>
      </c>
      <c r="K20" s="84">
        <v>50</v>
      </c>
      <c r="L20" s="77"/>
      <c r="M20" s="38"/>
      <c r="N20" s="78" t="str">
        <f t="shared" si="1"/>
        <v>N</v>
      </c>
      <c r="R20" s="80"/>
    </row>
    <row r="21" spans="1:24" ht="14.5" thickBot="1">
      <c r="A21" s="72" t="s">
        <v>7</v>
      </c>
      <c r="B21" s="73">
        <v>45497</v>
      </c>
      <c r="C21" s="74">
        <v>60</v>
      </c>
      <c r="E21" s="1"/>
      <c r="F21" s="75" t="str">
        <f t="shared" si="0"/>
        <v>N</v>
      </c>
      <c r="J21" s="95" t="s">
        <v>68</v>
      </c>
      <c r="K21" s="153">
        <f>SUM(N5:N20)</f>
        <v>0</v>
      </c>
      <c r="L21" s="97"/>
      <c r="M21" s="151"/>
      <c r="N21" s="78"/>
      <c r="R21" s="80"/>
      <c r="S21" s="86" t="s">
        <v>23</v>
      </c>
      <c r="T21" s="74">
        <f>SUM(T11:T18)</f>
        <v>0</v>
      </c>
      <c r="U21" s="74">
        <f>SUM(U11:U18)</f>
        <v>0</v>
      </c>
      <c r="V21" s="74">
        <f>SUM(V11:V18)</f>
        <v>0</v>
      </c>
      <c r="W21" s="92">
        <f>SUM(W11:W18)</f>
        <v>0</v>
      </c>
      <c r="X21" s="93">
        <f>SUM(T21:W21)</f>
        <v>0</v>
      </c>
    </row>
    <row r="22" spans="1:24" ht="14.5" thickBot="1">
      <c r="A22" s="72" t="s">
        <v>7</v>
      </c>
      <c r="B22" s="73">
        <v>45504</v>
      </c>
      <c r="C22" s="74">
        <v>60</v>
      </c>
      <c r="E22" s="1"/>
      <c r="F22" s="75" t="str">
        <f t="shared" si="0"/>
        <v>N</v>
      </c>
      <c r="H22" s="61"/>
      <c r="I22" s="98"/>
      <c r="M22" s="61"/>
      <c r="N22" s="78"/>
      <c r="R22" s="80"/>
    </row>
    <row r="23" spans="1:24" ht="14.5" thickBot="1">
      <c r="A23" s="72" t="s">
        <v>7</v>
      </c>
      <c r="B23" s="73">
        <v>45511</v>
      </c>
      <c r="C23" s="74">
        <v>60</v>
      </c>
      <c r="E23" s="1"/>
      <c r="F23" s="75" t="str">
        <f t="shared" si="0"/>
        <v>N</v>
      </c>
      <c r="H23" s="61"/>
      <c r="I23" s="98"/>
      <c r="M23" s="61"/>
      <c r="N23" s="96"/>
      <c r="R23" s="80"/>
    </row>
    <row r="24" spans="1:24" ht="14.5" thickBot="1">
      <c r="A24" s="72" t="s">
        <v>7</v>
      </c>
      <c r="B24" s="73">
        <v>45518</v>
      </c>
      <c r="C24" s="74">
        <v>60</v>
      </c>
      <c r="E24" s="1"/>
      <c r="F24" s="75" t="str">
        <f t="shared" si="0"/>
        <v>N</v>
      </c>
      <c r="H24" s="61"/>
      <c r="I24" s="98"/>
      <c r="J24" s="80"/>
      <c r="K24" s="96"/>
      <c r="M24" s="61"/>
      <c r="N24" s="78"/>
      <c r="R24" s="80"/>
    </row>
    <row r="25" spans="1:24" ht="14.5" thickBot="1">
      <c r="A25" s="72" t="s">
        <v>7</v>
      </c>
      <c r="B25" s="73">
        <v>45525</v>
      </c>
      <c r="C25" s="74">
        <v>60</v>
      </c>
      <c r="E25" s="1"/>
      <c r="F25" s="75" t="str">
        <f t="shared" si="0"/>
        <v>N</v>
      </c>
      <c r="H25" s="61"/>
      <c r="J25" s="95"/>
      <c r="K25" s="86"/>
      <c r="L25" s="99"/>
      <c r="M25" s="61"/>
      <c r="N25" s="100"/>
      <c r="O25" s="101"/>
      <c r="R25" s="80"/>
    </row>
    <row r="26" spans="1:24" ht="14.5" thickBot="1">
      <c r="A26" s="72" t="s">
        <v>7</v>
      </c>
      <c r="B26" s="73">
        <v>45532</v>
      </c>
      <c r="C26" s="74">
        <v>60</v>
      </c>
      <c r="E26" s="1"/>
      <c r="F26" s="75" t="str">
        <f t="shared" si="0"/>
        <v>N</v>
      </c>
      <c r="J26" s="95"/>
      <c r="K26" s="86"/>
      <c r="L26" s="99"/>
      <c r="M26" s="61"/>
      <c r="N26" s="100"/>
      <c r="O26" s="101"/>
      <c r="R26" s="80"/>
    </row>
    <row r="27" spans="1:24" ht="14.5" thickBot="1">
      <c r="A27" s="72" t="s">
        <v>7</v>
      </c>
      <c r="B27" s="73">
        <v>45539</v>
      </c>
      <c r="C27" s="74">
        <v>60</v>
      </c>
      <c r="E27" s="1"/>
      <c r="F27" s="75" t="str">
        <f t="shared" si="0"/>
        <v>N</v>
      </c>
      <c r="H27" s="61"/>
      <c r="J27" s="95"/>
      <c r="K27" s="86"/>
      <c r="L27" s="99"/>
      <c r="M27" s="61"/>
      <c r="N27" s="100"/>
      <c r="O27" s="101"/>
      <c r="R27" s="80"/>
    </row>
    <row r="28" spans="1:24" ht="14.5" thickBot="1">
      <c r="A28" s="72" t="s">
        <v>7</v>
      </c>
      <c r="B28" s="73">
        <v>45546</v>
      </c>
      <c r="C28" s="74">
        <v>60</v>
      </c>
      <c r="E28" s="1"/>
      <c r="F28" s="75" t="str">
        <f t="shared" si="0"/>
        <v>N</v>
      </c>
      <c r="H28" s="61"/>
      <c r="I28" s="59" t="s">
        <v>69</v>
      </c>
      <c r="J28" s="95"/>
      <c r="K28" s="86"/>
      <c r="L28" s="99"/>
      <c r="M28" s="61"/>
      <c r="N28" s="100"/>
      <c r="O28" s="101"/>
      <c r="R28" s="80"/>
    </row>
    <row r="29" spans="1:24" ht="14.5" thickBot="1">
      <c r="A29" s="72" t="s">
        <v>7</v>
      </c>
      <c r="B29" s="73">
        <v>45553</v>
      </c>
      <c r="C29" s="74">
        <v>60</v>
      </c>
      <c r="E29" s="1"/>
      <c r="F29" s="75" t="str">
        <f t="shared" si="0"/>
        <v>N</v>
      </c>
      <c r="H29" s="61"/>
      <c r="J29" s="95"/>
      <c r="K29" s="86"/>
      <c r="L29" s="99"/>
      <c r="M29" s="61"/>
      <c r="N29" s="100"/>
      <c r="O29" s="101"/>
      <c r="R29" s="80"/>
    </row>
    <row r="30" spans="1:24" ht="14.5" thickBot="1">
      <c r="A30" s="72" t="s">
        <v>7</v>
      </c>
      <c r="B30" s="73">
        <v>45560</v>
      </c>
      <c r="C30" s="74">
        <v>60</v>
      </c>
      <c r="E30" s="1"/>
      <c r="F30" s="75" t="str">
        <f t="shared" si="0"/>
        <v>N</v>
      </c>
      <c r="J30" s="95"/>
      <c r="K30" s="86"/>
      <c r="L30" s="99"/>
      <c r="M30" s="61"/>
      <c r="N30" s="100"/>
      <c r="O30" s="101"/>
      <c r="R30" s="80"/>
    </row>
    <row r="31" spans="1:24">
      <c r="A31" s="94"/>
      <c r="B31" s="95" t="s">
        <v>68</v>
      </c>
      <c r="C31" s="152">
        <f>SUM(F5:F30)</f>
        <v>0</v>
      </c>
      <c r="E31" s="61"/>
      <c r="F31" s="78"/>
      <c r="J31" s="95"/>
      <c r="K31" s="86"/>
      <c r="L31" s="99"/>
      <c r="M31" s="61"/>
      <c r="N31" s="100"/>
      <c r="O31" s="101"/>
      <c r="R31" s="80"/>
    </row>
    <row r="32" spans="1:24">
      <c r="A32" s="98"/>
      <c r="B32" s="80"/>
      <c r="C32" s="61"/>
      <c r="D32" s="99"/>
      <c r="E32" s="61"/>
      <c r="F32" s="78"/>
      <c r="G32" s="78" t="str">
        <f t="shared" ref="G32:G39" si="7">IF(F32="X",D32,"N")</f>
        <v>N</v>
      </c>
      <c r="H32" s="61"/>
      <c r="J32" s="59"/>
      <c r="K32" s="86"/>
      <c r="L32" s="99"/>
      <c r="M32" s="61"/>
      <c r="N32" s="100"/>
      <c r="O32" s="101"/>
    </row>
    <row r="33" spans="1:15">
      <c r="A33" s="98"/>
      <c r="B33" s="80"/>
      <c r="C33" s="61"/>
      <c r="D33" s="99"/>
      <c r="E33" s="61"/>
      <c r="F33" s="78"/>
      <c r="G33" s="78" t="str">
        <f t="shared" si="7"/>
        <v>N</v>
      </c>
      <c r="H33" s="61"/>
      <c r="J33" s="95"/>
      <c r="K33" s="86"/>
      <c r="L33" s="99"/>
      <c r="M33" s="61"/>
      <c r="N33" s="100"/>
      <c r="O33" s="101"/>
    </row>
    <row r="34" spans="1:15">
      <c r="A34" s="98"/>
      <c r="B34" s="80"/>
      <c r="C34" s="61"/>
      <c r="D34" s="99"/>
      <c r="E34" s="61"/>
      <c r="F34" s="78"/>
      <c r="G34" s="78" t="str">
        <f t="shared" si="7"/>
        <v>N</v>
      </c>
      <c r="H34" s="61"/>
      <c r="J34" s="95"/>
      <c r="K34" s="86"/>
      <c r="L34" s="99"/>
      <c r="M34" s="61"/>
      <c r="N34" s="100"/>
      <c r="O34" s="101"/>
    </row>
    <row r="35" spans="1:15">
      <c r="A35" s="98"/>
      <c r="B35" s="80"/>
      <c r="C35" s="61"/>
      <c r="D35" s="99"/>
      <c r="E35" s="61"/>
      <c r="F35" s="78"/>
      <c r="G35" s="78" t="str">
        <f t="shared" si="7"/>
        <v>N</v>
      </c>
      <c r="H35" s="61"/>
      <c r="J35" s="95"/>
      <c r="K35" s="86"/>
      <c r="L35" s="99"/>
      <c r="M35" s="61"/>
      <c r="N35" s="100"/>
      <c r="O35" s="101"/>
    </row>
    <row r="36" spans="1:15">
      <c r="A36" s="98"/>
      <c r="B36" s="80"/>
      <c r="C36" s="61"/>
      <c r="D36" s="99"/>
      <c r="E36" s="61"/>
      <c r="F36" s="78"/>
      <c r="G36" s="78" t="str">
        <f t="shared" si="7"/>
        <v>N</v>
      </c>
      <c r="H36" s="61"/>
      <c r="J36" s="95"/>
      <c r="K36" s="86"/>
      <c r="L36" s="99"/>
      <c r="M36" s="61"/>
      <c r="N36" s="100"/>
      <c r="O36" s="101"/>
    </row>
    <row r="37" spans="1:15">
      <c r="A37" s="98"/>
      <c r="B37" s="80"/>
      <c r="C37" s="61"/>
      <c r="D37" s="99"/>
      <c r="E37" s="61"/>
      <c r="F37" s="78"/>
      <c r="G37" s="78" t="str">
        <f t="shared" si="7"/>
        <v>N</v>
      </c>
      <c r="H37" s="61"/>
      <c r="J37" s="95"/>
      <c r="K37" s="86"/>
      <c r="L37" s="99"/>
      <c r="M37" s="61"/>
      <c r="N37" s="100"/>
      <c r="O37" s="101"/>
    </row>
    <row r="38" spans="1:15">
      <c r="A38" s="98"/>
      <c r="B38" s="80"/>
      <c r="C38" s="61"/>
      <c r="D38" s="99"/>
      <c r="E38" s="61"/>
      <c r="F38" s="78"/>
      <c r="G38" s="78" t="str">
        <f t="shared" si="7"/>
        <v>N</v>
      </c>
      <c r="H38" s="61"/>
      <c r="J38" s="95"/>
      <c r="K38" s="86"/>
      <c r="L38" s="99"/>
      <c r="M38" s="61"/>
      <c r="N38" s="100"/>
      <c r="O38" s="101"/>
    </row>
    <row r="39" spans="1:15">
      <c r="A39" s="98"/>
      <c r="B39" s="80"/>
      <c r="C39" s="61"/>
      <c r="D39" s="99"/>
      <c r="E39" s="61"/>
      <c r="F39" s="78"/>
      <c r="G39" s="78" t="str">
        <f t="shared" si="7"/>
        <v>N</v>
      </c>
      <c r="H39" s="61"/>
      <c r="I39" s="59" t="s">
        <v>69</v>
      </c>
      <c r="J39" s="95"/>
      <c r="K39" s="86"/>
      <c r="L39" s="99"/>
      <c r="M39" s="61"/>
      <c r="N39" s="100"/>
      <c r="O39" s="101"/>
    </row>
    <row r="40" spans="1:15" ht="15.5">
      <c r="A40" s="98"/>
      <c r="D40" s="99"/>
      <c r="E40" s="99"/>
      <c r="F40" s="61"/>
      <c r="G40" s="52"/>
      <c r="H40" s="61"/>
      <c r="J40" s="95"/>
      <c r="K40" s="86"/>
      <c r="L40" s="99"/>
      <c r="M40" s="61"/>
      <c r="N40" s="100"/>
      <c r="O40" s="101"/>
    </row>
    <row r="41" spans="1:15" ht="15.5">
      <c r="A41" s="98"/>
      <c r="B41" s="80"/>
      <c r="C41" s="61" t="s">
        <v>74</v>
      </c>
      <c r="D41" s="99"/>
      <c r="E41" s="99"/>
      <c r="F41" s="102"/>
      <c r="G41" s="52"/>
      <c r="H41" s="61"/>
      <c r="J41" s="95"/>
      <c r="K41" s="86"/>
      <c r="L41" s="99"/>
      <c r="M41" s="61"/>
      <c r="N41" s="100"/>
      <c r="O41" s="101"/>
    </row>
    <row r="42" spans="1:15" ht="15.5">
      <c r="A42" s="99"/>
      <c r="B42" s="95"/>
      <c r="C42" s="86"/>
      <c r="D42" s="99"/>
      <c r="E42" s="99"/>
      <c r="F42" s="102"/>
      <c r="G42" s="52"/>
      <c r="H42" s="61"/>
      <c r="J42" s="95"/>
      <c r="K42" s="86"/>
      <c r="L42" s="99"/>
      <c r="M42" s="61"/>
      <c r="N42" s="100"/>
      <c r="O42" s="101"/>
    </row>
    <row r="43" spans="1:15" ht="15.5">
      <c r="A43" s="99"/>
      <c r="B43" s="95"/>
      <c r="C43" s="86"/>
      <c r="D43" s="99"/>
      <c r="E43" s="99"/>
      <c r="F43" s="102"/>
      <c r="G43" s="52"/>
      <c r="H43" s="61"/>
      <c r="J43" s="95"/>
      <c r="K43" s="86"/>
      <c r="L43" s="99"/>
      <c r="M43" s="61"/>
      <c r="N43" s="100"/>
      <c r="O43" s="101"/>
    </row>
    <row r="44" spans="1:15">
      <c r="H44" s="61"/>
      <c r="M44" s="61"/>
      <c r="N44" s="78"/>
    </row>
    <row r="45" spans="1:15">
      <c r="A45" s="66" t="s">
        <v>62</v>
      </c>
      <c r="G45" s="103"/>
      <c r="H45" s="61"/>
      <c r="I45" s="98"/>
      <c r="J45" s="80"/>
      <c r="M45" s="61"/>
      <c r="N45" s="78"/>
    </row>
    <row r="46" spans="1:15">
      <c r="A46" s="68" t="s">
        <v>25</v>
      </c>
      <c r="B46" s="69" t="s">
        <v>2</v>
      </c>
      <c r="C46" s="68" t="s">
        <v>3</v>
      </c>
      <c r="D46" s="104" t="s">
        <v>4</v>
      </c>
      <c r="E46" s="105"/>
      <c r="F46" s="106"/>
      <c r="G46" s="68" t="s">
        <v>5</v>
      </c>
      <c r="H46" s="61"/>
      <c r="I46" s="107" t="s">
        <v>62</v>
      </c>
      <c r="J46" s="108"/>
      <c r="K46" s="109"/>
      <c r="L46" s="110"/>
      <c r="M46" s="61"/>
      <c r="N46" s="78"/>
    </row>
    <row r="47" spans="1:15" ht="14.5" thickBot="1">
      <c r="A47" s="90" t="s">
        <v>27</v>
      </c>
      <c r="B47" s="111">
        <v>45358</v>
      </c>
      <c r="C47" s="74">
        <v>90</v>
      </c>
      <c r="E47" s="1"/>
      <c r="F47" s="78" t="str">
        <f t="shared" ref="F47:F81" si="8">IF(E47="X",C47,"N")</f>
        <v>N</v>
      </c>
      <c r="G47" s="112"/>
      <c r="H47" s="61"/>
      <c r="I47" s="68" t="s">
        <v>28</v>
      </c>
      <c r="J47" s="69" t="s">
        <v>2</v>
      </c>
      <c r="K47" s="69" t="s">
        <v>3</v>
      </c>
      <c r="L47" s="113" t="s">
        <v>4</v>
      </c>
      <c r="M47" s="114"/>
      <c r="N47" s="115"/>
      <c r="O47" s="68" t="s">
        <v>5</v>
      </c>
    </row>
    <row r="48" spans="1:15" ht="14.5" thickBot="1">
      <c r="A48" s="90" t="s">
        <v>27</v>
      </c>
      <c r="B48" s="111">
        <v>45365</v>
      </c>
      <c r="C48" s="74">
        <v>90</v>
      </c>
      <c r="E48" s="1"/>
      <c r="F48" s="78" t="str">
        <f t="shared" si="8"/>
        <v>N</v>
      </c>
      <c r="H48" s="61"/>
      <c r="I48" s="72" t="s">
        <v>29</v>
      </c>
      <c r="J48" s="73">
        <v>45361</v>
      </c>
      <c r="K48" s="74">
        <v>80</v>
      </c>
      <c r="M48" s="1"/>
      <c r="N48" s="78" t="str">
        <f t="shared" ref="N48:N73" si="9">IF(M48="X",K48,"N")</f>
        <v>N</v>
      </c>
    </row>
    <row r="49" spans="1:17" ht="14.5" thickBot="1">
      <c r="A49" s="90" t="s">
        <v>27</v>
      </c>
      <c r="B49" s="111">
        <v>45372</v>
      </c>
      <c r="C49" s="74">
        <v>90</v>
      </c>
      <c r="E49" s="1"/>
      <c r="F49" s="78" t="str">
        <f t="shared" si="8"/>
        <v>N</v>
      </c>
      <c r="H49" s="61"/>
      <c r="I49" s="72" t="s">
        <v>29</v>
      </c>
      <c r="J49" s="73">
        <v>45368</v>
      </c>
      <c r="K49" s="74">
        <v>80</v>
      </c>
      <c r="M49" s="1"/>
      <c r="N49" s="78" t="str">
        <f t="shared" si="9"/>
        <v>N</v>
      </c>
      <c r="O49" s="85">
        <f>SUM(N48:N51)</f>
        <v>0</v>
      </c>
      <c r="Q49" s="82" t="s">
        <v>56</v>
      </c>
    </row>
    <row r="50" spans="1:17" ht="14.5" thickBot="1">
      <c r="A50" s="90" t="s">
        <v>27</v>
      </c>
      <c r="B50" s="111">
        <v>45379</v>
      </c>
      <c r="C50" s="74">
        <v>90</v>
      </c>
      <c r="E50" s="1"/>
      <c r="F50" s="78" t="str">
        <f t="shared" si="8"/>
        <v>N</v>
      </c>
      <c r="G50" s="116">
        <f>SUM(F47:F50)</f>
        <v>0</v>
      </c>
      <c r="H50" s="82" t="s">
        <v>56</v>
      </c>
      <c r="I50" s="72" t="s">
        <v>29</v>
      </c>
      <c r="J50" s="73">
        <v>45375</v>
      </c>
      <c r="K50" s="74">
        <v>80</v>
      </c>
      <c r="M50" s="1"/>
      <c r="N50" s="78" t="str">
        <f t="shared" si="9"/>
        <v>N</v>
      </c>
      <c r="O50" s="85">
        <f>SUM(N52:N54)</f>
        <v>0</v>
      </c>
      <c r="Q50" s="82" t="s">
        <v>57</v>
      </c>
    </row>
    <row r="51" spans="1:17" ht="14.5" thickBot="1">
      <c r="A51" s="90" t="s">
        <v>27</v>
      </c>
      <c r="B51" s="111">
        <v>45386</v>
      </c>
      <c r="C51" s="74">
        <v>90</v>
      </c>
      <c r="E51" s="1"/>
      <c r="F51" s="78" t="str">
        <f t="shared" si="8"/>
        <v>N</v>
      </c>
      <c r="G51" s="116">
        <f>SUM(F51:F54)</f>
        <v>0</v>
      </c>
      <c r="H51" s="82" t="s">
        <v>57</v>
      </c>
      <c r="I51" s="72" t="s">
        <v>29</v>
      </c>
      <c r="J51" s="73">
        <v>45382</v>
      </c>
      <c r="K51" s="74">
        <v>80</v>
      </c>
      <c r="M51" s="1"/>
      <c r="N51" s="78" t="str">
        <f t="shared" si="9"/>
        <v>N</v>
      </c>
      <c r="O51" s="85">
        <f>SUM(N55:N57)</f>
        <v>0</v>
      </c>
      <c r="Q51" s="82" t="s">
        <v>17</v>
      </c>
    </row>
    <row r="52" spans="1:17" ht="14.5" thickBot="1">
      <c r="A52" s="90" t="s">
        <v>27</v>
      </c>
      <c r="B52" s="111">
        <v>45393</v>
      </c>
      <c r="C52" s="74">
        <v>90</v>
      </c>
      <c r="E52" s="1"/>
      <c r="F52" s="78" t="str">
        <f t="shared" si="8"/>
        <v>N</v>
      </c>
      <c r="G52" s="116">
        <f>SUM(F55:F58)</f>
        <v>0</v>
      </c>
      <c r="H52" s="82" t="s">
        <v>17</v>
      </c>
      <c r="I52" s="72" t="s">
        <v>29</v>
      </c>
      <c r="J52" s="73">
        <v>45396</v>
      </c>
      <c r="K52" s="74">
        <v>80</v>
      </c>
      <c r="M52" s="1"/>
      <c r="N52" s="78" t="str">
        <f t="shared" si="9"/>
        <v>N</v>
      </c>
      <c r="O52" s="85">
        <f>SUM(N58:N61)</f>
        <v>0</v>
      </c>
      <c r="Q52" s="82" t="s">
        <v>58</v>
      </c>
    </row>
    <row r="53" spans="1:17" ht="14.5" thickBot="1">
      <c r="A53" s="90" t="s">
        <v>27</v>
      </c>
      <c r="B53" s="111">
        <v>45400</v>
      </c>
      <c r="C53" s="74">
        <v>90</v>
      </c>
      <c r="E53" s="1"/>
      <c r="F53" s="78" t="str">
        <f t="shared" si="8"/>
        <v>N</v>
      </c>
      <c r="G53" s="116">
        <f>SUM(F59:F63)</f>
        <v>0</v>
      </c>
      <c r="H53" s="82" t="s">
        <v>58</v>
      </c>
      <c r="I53" s="72" t="s">
        <v>29</v>
      </c>
      <c r="J53" s="73">
        <v>45403</v>
      </c>
      <c r="K53" s="74">
        <v>80</v>
      </c>
      <c r="M53" s="1"/>
      <c r="N53" s="78" t="str">
        <f t="shared" si="9"/>
        <v>N</v>
      </c>
      <c r="O53" s="85">
        <f>SUM(N62:N64)</f>
        <v>0</v>
      </c>
      <c r="Q53" s="82" t="s">
        <v>59</v>
      </c>
    </row>
    <row r="54" spans="1:17" ht="14.5" thickBot="1">
      <c r="A54" s="90" t="s">
        <v>27</v>
      </c>
      <c r="B54" s="111">
        <v>45407</v>
      </c>
      <c r="C54" s="74">
        <v>90</v>
      </c>
      <c r="E54" s="1"/>
      <c r="F54" s="78" t="str">
        <f t="shared" si="8"/>
        <v>N</v>
      </c>
      <c r="G54" s="116">
        <f>SUM(F64:F67)</f>
        <v>0</v>
      </c>
      <c r="H54" s="82" t="s">
        <v>59</v>
      </c>
      <c r="I54" s="72" t="s">
        <v>29</v>
      </c>
      <c r="J54" s="73">
        <v>45410</v>
      </c>
      <c r="K54" s="74">
        <v>80</v>
      </c>
      <c r="M54" s="1"/>
      <c r="N54" s="78" t="str">
        <f t="shared" si="9"/>
        <v>N</v>
      </c>
      <c r="O54" s="85">
        <f>SUM(N65:N67)</f>
        <v>0</v>
      </c>
      <c r="Q54" s="82" t="s">
        <v>30</v>
      </c>
    </row>
    <row r="55" spans="1:17" ht="14.5" thickBot="1">
      <c r="A55" s="90" t="s">
        <v>27</v>
      </c>
      <c r="B55" s="111">
        <v>45414</v>
      </c>
      <c r="C55" s="74">
        <v>90</v>
      </c>
      <c r="E55" s="1"/>
      <c r="F55" s="78" t="str">
        <f t="shared" si="8"/>
        <v>N</v>
      </c>
      <c r="G55" s="116">
        <f>SUM(F68:F71)</f>
        <v>0</v>
      </c>
      <c r="H55" s="82" t="s">
        <v>30</v>
      </c>
      <c r="I55" s="72" t="s">
        <v>29</v>
      </c>
      <c r="J55" s="73">
        <v>45424</v>
      </c>
      <c r="K55" s="74">
        <v>80</v>
      </c>
      <c r="M55" s="1"/>
      <c r="N55" s="78" t="str">
        <f t="shared" si="9"/>
        <v>N</v>
      </c>
      <c r="O55" s="85">
        <f>SUM(N68:N70)</f>
        <v>0</v>
      </c>
      <c r="Q55" s="82" t="s">
        <v>60</v>
      </c>
    </row>
    <row r="56" spans="1:17" ht="14.5" thickBot="1">
      <c r="A56" s="90" t="s">
        <v>27</v>
      </c>
      <c r="B56" s="111">
        <v>45421</v>
      </c>
      <c r="C56" s="74">
        <v>90</v>
      </c>
      <c r="E56" s="1"/>
      <c r="F56" s="78" t="str">
        <f t="shared" si="8"/>
        <v>N</v>
      </c>
      <c r="G56" s="116">
        <f>SUM(F72:F76)</f>
        <v>0</v>
      </c>
      <c r="H56" s="82" t="s">
        <v>60</v>
      </c>
      <c r="I56" s="72" t="s">
        <v>29</v>
      </c>
      <c r="J56" s="73">
        <v>45431</v>
      </c>
      <c r="K56" s="74">
        <v>80</v>
      </c>
      <c r="M56" s="1"/>
      <c r="N56" s="78" t="str">
        <f t="shared" si="9"/>
        <v>N</v>
      </c>
      <c r="O56" s="85">
        <f>SUM(N71:N73)</f>
        <v>0</v>
      </c>
      <c r="Q56" s="82" t="s">
        <v>31</v>
      </c>
    </row>
    <row r="57" spans="1:17" ht="14.5" thickBot="1">
      <c r="A57" s="90" t="s">
        <v>27</v>
      </c>
      <c r="B57" s="111">
        <v>45428</v>
      </c>
      <c r="C57" s="74">
        <v>90</v>
      </c>
      <c r="E57" s="1"/>
      <c r="F57" s="78" t="str">
        <f t="shared" si="8"/>
        <v>N</v>
      </c>
      <c r="G57" s="116">
        <f>SUM(F77:F81)</f>
        <v>0</v>
      </c>
      <c r="H57" s="82" t="s">
        <v>31</v>
      </c>
      <c r="I57" s="72" t="s">
        <v>29</v>
      </c>
      <c r="J57" s="73">
        <v>45438</v>
      </c>
      <c r="K57" s="74">
        <v>80</v>
      </c>
      <c r="M57" s="1"/>
      <c r="N57" s="78" t="str">
        <f t="shared" si="9"/>
        <v>N</v>
      </c>
    </row>
    <row r="58" spans="1:17" ht="14.5" thickBot="1">
      <c r="A58" s="90" t="s">
        <v>27</v>
      </c>
      <c r="B58" s="111">
        <v>45435</v>
      </c>
      <c r="C58" s="74">
        <v>90</v>
      </c>
      <c r="E58" s="1"/>
      <c r="F58" s="78" t="str">
        <f t="shared" si="8"/>
        <v>N</v>
      </c>
      <c r="H58" s="82"/>
      <c r="I58" s="72" t="s">
        <v>29</v>
      </c>
      <c r="J58" s="73">
        <v>45445</v>
      </c>
      <c r="K58" s="74">
        <v>80</v>
      </c>
      <c r="M58" s="1"/>
      <c r="N58" s="78" t="str">
        <f t="shared" si="9"/>
        <v>N</v>
      </c>
    </row>
    <row r="59" spans="1:17" ht="14.5" thickBot="1">
      <c r="A59" s="90" t="s">
        <v>27</v>
      </c>
      <c r="B59" s="111">
        <v>45442</v>
      </c>
      <c r="C59" s="74">
        <v>90</v>
      </c>
      <c r="E59" s="1"/>
      <c r="F59" s="78" t="str">
        <f t="shared" si="8"/>
        <v>N</v>
      </c>
      <c r="I59" s="72" t="s">
        <v>29</v>
      </c>
      <c r="J59" s="73">
        <v>45452</v>
      </c>
      <c r="K59" s="74">
        <v>80</v>
      </c>
      <c r="M59" s="1"/>
      <c r="N59" s="78" t="str">
        <f t="shared" si="9"/>
        <v>N</v>
      </c>
    </row>
    <row r="60" spans="1:17" ht="14.5" thickBot="1">
      <c r="A60" s="90" t="s">
        <v>27</v>
      </c>
      <c r="B60" s="111">
        <v>45449</v>
      </c>
      <c r="C60" s="74">
        <v>90</v>
      </c>
      <c r="E60" s="1"/>
      <c r="F60" s="78" t="str">
        <f t="shared" si="8"/>
        <v>N</v>
      </c>
      <c r="H60" s="61"/>
      <c r="I60" s="72" t="s">
        <v>29</v>
      </c>
      <c r="J60" s="73">
        <v>45459</v>
      </c>
      <c r="K60" s="74">
        <v>80</v>
      </c>
      <c r="M60" s="1"/>
      <c r="N60" s="78" t="str">
        <f t="shared" si="9"/>
        <v>N</v>
      </c>
    </row>
    <row r="61" spans="1:17" ht="14.5" thickBot="1">
      <c r="A61" s="90" t="s">
        <v>27</v>
      </c>
      <c r="B61" s="111">
        <v>45456</v>
      </c>
      <c r="C61" s="74">
        <v>90</v>
      </c>
      <c r="E61" s="1"/>
      <c r="F61" s="78" t="str">
        <f t="shared" si="8"/>
        <v>N</v>
      </c>
      <c r="H61" s="61"/>
      <c r="I61" s="72" t="s">
        <v>29</v>
      </c>
      <c r="J61" s="73">
        <v>45466</v>
      </c>
      <c r="K61" s="74">
        <v>80</v>
      </c>
      <c r="M61" s="1"/>
      <c r="N61" s="78" t="str">
        <f t="shared" si="9"/>
        <v>N</v>
      </c>
      <c r="O61" s="78"/>
    </row>
    <row r="62" spans="1:17" ht="14.5" thickBot="1">
      <c r="A62" s="90" t="s">
        <v>27</v>
      </c>
      <c r="B62" s="111">
        <v>45463</v>
      </c>
      <c r="C62" s="74">
        <v>90</v>
      </c>
      <c r="E62" s="1"/>
      <c r="F62" s="78" t="str">
        <f t="shared" si="8"/>
        <v>N</v>
      </c>
      <c r="H62" s="117"/>
      <c r="I62" s="72" t="s">
        <v>29</v>
      </c>
      <c r="J62" s="73">
        <v>45480</v>
      </c>
      <c r="K62" s="74">
        <v>80</v>
      </c>
      <c r="M62" s="1"/>
      <c r="N62" s="78" t="str">
        <f t="shared" si="9"/>
        <v>N</v>
      </c>
    </row>
    <row r="63" spans="1:17" ht="14.5" thickBot="1">
      <c r="A63" s="90" t="s">
        <v>27</v>
      </c>
      <c r="B63" s="111">
        <v>45470</v>
      </c>
      <c r="C63" s="74">
        <v>90</v>
      </c>
      <c r="E63" s="1"/>
      <c r="F63" s="78" t="str">
        <f t="shared" si="8"/>
        <v>N</v>
      </c>
      <c r="I63" s="72" t="s">
        <v>29</v>
      </c>
      <c r="J63" s="73">
        <v>45487</v>
      </c>
      <c r="K63" s="74">
        <v>80</v>
      </c>
      <c r="M63" s="1"/>
      <c r="N63" s="78" t="str">
        <f t="shared" si="9"/>
        <v>N</v>
      </c>
    </row>
    <row r="64" spans="1:17" ht="14.5" thickBot="1">
      <c r="A64" s="90" t="s">
        <v>27</v>
      </c>
      <c r="B64" s="111">
        <v>45477</v>
      </c>
      <c r="C64" s="74">
        <v>90</v>
      </c>
      <c r="E64" s="1"/>
      <c r="F64" s="78" t="str">
        <f t="shared" si="8"/>
        <v>N</v>
      </c>
      <c r="H64" s="61"/>
      <c r="I64" s="72" t="s">
        <v>29</v>
      </c>
      <c r="J64" s="73">
        <v>45494</v>
      </c>
      <c r="K64" s="74">
        <v>80</v>
      </c>
      <c r="M64" s="1"/>
      <c r="N64" s="78" t="str">
        <f t="shared" si="9"/>
        <v>N</v>
      </c>
    </row>
    <row r="65" spans="1:15" ht="14.5" thickBot="1">
      <c r="A65" s="90" t="s">
        <v>27</v>
      </c>
      <c r="B65" s="111">
        <v>45484</v>
      </c>
      <c r="C65" s="74">
        <v>90</v>
      </c>
      <c r="E65" s="1"/>
      <c r="F65" s="78" t="str">
        <f t="shared" si="8"/>
        <v>N</v>
      </c>
      <c r="H65" s="61"/>
      <c r="I65" s="72" t="s">
        <v>29</v>
      </c>
      <c r="J65" s="73">
        <v>45508</v>
      </c>
      <c r="K65" s="74">
        <v>80</v>
      </c>
      <c r="M65" s="1"/>
      <c r="N65" s="78" t="str">
        <f t="shared" si="9"/>
        <v>N</v>
      </c>
    </row>
    <row r="66" spans="1:15" ht="14.5" thickBot="1">
      <c r="A66" s="90" t="s">
        <v>27</v>
      </c>
      <c r="B66" s="111">
        <v>45491</v>
      </c>
      <c r="C66" s="74">
        <v>90</v>
      </c>
      <c r="E66" s="1"/>
      <c r="F66" s="78" t="str">
        <f t="shared" si="8"/>
        <v>N</v>
      </c>
      <c r="H66" s="61"/>
      <c r="I66" s="72" t="s">
        <v>29</v>
      </c>
      <c r="J66" s="73">
        <v>45515</v>
      </c>
      <c r="K66" s="74">
        <v>80</v>
      </c>
      <c r="M66" s="1"/>
      <c r="N66" s="78" t="str">
        <f t="shared" si="9"/>
        <v>N</v>
      </c>
    </row>
    <row r="67" spans="1:15" ht="14.5" thickBot="1">
      <c r="A67" s="90" t="s">
        <v>27</v>
      </c>
      <c r="B67" s="111">
        <v>45498</v>
      </c>
      <c r="C67" s="74">
        <v>90</v>
      </c>
      <c r="E67" s="1"/>
      <c r="F67" s="78" t="str">
        <f t="shared" si="8"/>
        <v>N</v>
      </c>
      <c r="I67" s="72" t="s">
        <v>29</v>
      </c>
      <c r="J67" s="73">
        <v>45522</v>
      </c>
      <c r="K67" s="74">
        <v>80</v>
      </c>
      <c r="M67" s="1"/>
      <c r="N67" s="78" t="str">
        <f t="shared" si="9"/>
        <v>N</v>
      </c>
    </row>
    <row r="68" spans="1:15" ht="14.5" thickBot="1">
      <c r="A68" s="90" t="s">
        <v>27</v>
      </c>
      <c r="B68" s="111">
        <v>45505</v>
      </c>
      <c r="C68" s="74">
        <v>90</v>
      </c>
      <c r="E68" s="1"/>
      <c r="F68" s="78" t="str">
        <f t="shared" si="8"/>
        <v>N</v>
      </c>
      <c r="H68" s="61"/>
      <c r="I68" s="72" t="s">
        <v>29</v>
      </c>
      <c r="J68" s="73">
        <v>45543</v>
      </c>
      <c r="K68" s="74">
        <v>80</v>
      </c>
      <c r="M68" s="1"/>
      <c r="N68" s="78" t="str">
        <f t="shared" si="9"/>
        <v>N</v>
      </c>
    </row>
    <row r="69" spans="1:15" ht="14.5" thickBot="1">
      <c r="A69" s="90" t="s">
        <v>27</v>
      </c>
      <c r="B69" s="111">
        <v>45512</v>
      </c>
      <c r="C69" s="74">
        <v>90</v>
      </c>
      <c r="E69" s="1"/>
      <c r="F69" s="78" t="str">
        <f t="shared" si="8"/>
        <v>N</v>
      </c>
      <c r="H69" s="61"/>
      <c r="I69" s="72" t="s">
        <v>29</v>
      </c>
      <c r="J69" s="73">
        <v>45550</v>
      </c>
      <c r="K69" s="74">
        <v>80</v>
      </c>
      <c r="M69" s="1"/>
      <c r="N69" s="78" t="str">
        <f t="shared" si="9"/>
        <v>N</v>
      </c>
    </row>
    <row r="70" spans="1:15" ht="14.5" thickBot="1">
      <c r="A70" s="90" t="s">
        <v>27</v>
      </c>
      <c r="B70" s="111">
        <v>45519</v>
      </c>
      <c r="C70" s="74">
        <v>90</v>
      </c>
      <c r="E70" s="1"/>
      <c r="F70" s="78" t="str">
        <f t="shared" si="8"/>
        <v>N</v>
      </c>
      <c r="H70" s="61"/>
      <c r="I70" s="72" t="s">
        <v>29</v>
      </c>
      <c r="J70" s="73">
        <v>45564</v>
      </c>
      <c r="K70" s="74">
        <v>80</v>
      </c>
      <c r="M70" s="1"/>
      <c r="N70" s="78" t="str">
        <f t="shared" si="9"/>
        <v>N</v>
      </c>
    </row>
    <row r="71" spans="1:15" ht="14.5" thickBot="1">
      <c r="A71" s="90" t="s">
        <v>27</v>
      </c>
      <c r="B71" s="111">
        <v>45526</v>
      </c>
      <c r="C71" s="74">
        <v>90</v>
      </c>
      <c r="E71" s="1"/>
      <c r="F71" s="78" t="str">
        <f t="shared" si="8"/>
        <v>N</v>
      </c>
      <c r="H71" s="61"/>
      <c r="I71" s="72" t="s">
        <v>29</v>
      </c>
      <c r="J71" s="73">
        <v>45571</v>
      </c>
      <c r="K71" s="74">
        <v>80</v>
      </c>
      <c r="M71" s="1"/>
      <c r="N71" s="78" t="str">
        <f t="shared" si="9"/>
        <v>N</v>
      </c>
    </row>
    <row r="72" spans="1:15" ht="14.5" thickBot="1">
      <c r="A72" s="90" t="s">
        <v>27</v>
      </c>
      <c r="B72" s="111">
        <v>45533</v>
      </c>
      <c r="C72" s="74">
        <v>90</v>
      </c>
      <c r="E72" s="1"/>
      <c r="F72" s="78" t="str">
        <f t="shared" si="8"/>
        <v>N</v>
      </c>
      <c r="I72" s="72" t="s">
        <v>29</v>
      </c>
      <c r="J72" s="73">
        <v>45578</v>
      </c>
      <c r="K72" s="74">
        <v>80</v>
      </c>
      <c r="M72" s="1"/>
      <c r="N72" s="78" t="str">
        <f t="shared" si="9"/>
        <v>N</v>
      </c>
    </row>
    <row r="73" spans="1:15" ht="14.5" thickBot="1">
      <c r="A73" s="90" t="s">
        <v>27</v>
      </c>
      <c r="B73" s="111">
        <v>45540</v>
      </c>
      <c r="C73" s="74">
        <v>90</v>
      </c>
      <c r="E73" s="1"/>
      <c r="F73" s="78" t="str">
        <f t="shared" si="8"/>
        <v>N</v>
      </c>
      <c r="H73" s="61"/>
      <c r="I73" s="72" t="s">
        <v>29</v>
      </c>
      <c r="J73" s="73">
        <v>45585</v>
      </c>
      <c r="K73" s="74">
        <v>80</v>
      </c>
      <c r="M73" s="1"/>
      <c r="N73" s="78" t="str">
        <f t="shared" si="9"/>
        <v>N</v>
      </c>
    </row>
    <row r="74" spans="1:15" ht="14.5" thickBot="1">
      <c r="A74" s="90" t="s">
        <v>27</v>
      </c>
      <c r="B74" s="111">
        <v>45547</v>
      </c>
      <c r="C74" s="74">
        <v>90</v>
      </c>
      <c r="E74" s="1"/>
      <c r="F74" s="78" t="str">
        <f t="shared" si="8"/>
        <v>N</v>
      </c>
      <c r="H74" s="61"/>
      <c r="I74" s="94"/>
      <c r="J74" s="95" t="s">
        <v>68</v>
      </c>
      <c r="K74" s="152">
        <f>SUM(N48:N73)</f>
        <v>0</v>
      </c>
      <c r="M74" s="118"/>
      <c r="N74" s="78"/>
    </row>
    <row r="75" spans="1:15" ht="14.5" thickBot="1">
      <c r="A75" s="90" t="s">
        <v>27</v>
      </c>
      <c r="B75" s="111">
        <v>45554</v>
      </c>
      <c r="C75" s="74">
        <v>90</v>
      </c>
      <c r="E75" s="1"/>
      <c r="F75" s="78" t="str">
        <f t="shared" si="8"/>
        <v>N</v>
      </c>
      <c r="H75" s="61"/>
      <c r="I75" s="98"/>
      <c r="J75" s="80"/>
      <c r="M75" s="61"/>
      <c r="N75" s="78"/>
    </row>
    <row r="76" spans="1:15" ht="14.5" thickBot="1">
      <c r="A76" s="90" t="s">
        <v>27</v>
      </c>
      <c r="B76" s="111">
        <v>45561</v>
      </c>
      <c r="C76" s="74">
        <v>90</v>
      </c>
      <c r="E76" s="1"/>
      <c r="F76" s="78" t="str">
        <f t="shared" si="8"/>
        <v>N</v>
      </c>
      <c r="I76" s="98"/>
      <c r="J76" s="80"/>
      <c r="M76" s="61"/>
      <c r="N76" s="78"/>
    </row>
    <row r="77" spans="1:15" ht="14.5" thickBot="1">
      <c r="A77" s="90" t="s">
        <v>27</v>
      </c>
      <c r="B77" s="111">
        <v>45568</v>
      </c>
      <c r="C77" s="74">
        <v>90</v>
      </c>
      <c r="E77" s="1"/>
      <c r="F77" s="78" t="str">
        <f t="shared" si="8"/>
        <v>N</v>
      </c>
      <c r="H77" s="61"/>
      <c r="I77" s="98"/>
      <c r="J77" s="80"/>
      <c r="M77" s="61"/>
      <c r="N77" s="78"/>
    </row>
    <row r="78" spans="1:15" ht="14.5" thickBot="1">
      <c r="A78" s="90" t="s">
        <v>27</v>
      </c>
      <c r="B78" s="111">
        <v>45575</v>
      </c>
      <c r="C78" s="74">
        <v>90</v>
      </c>
      <c r="E78" s="1"/>
      <c r="F78" s="78" t="str">
        <f t="shared" si="8"/>
        <v>N</v>
      </c>
      <c r="H78" s="61"/>
      <c r="I78" s="98"/>
      <c r="J78" s="80"/>
      <c r="M78" s="61"/>
      <c r="N78" s="78"/>
      <c r="O78" s="119"/>
    </row>
    <row r="79" spans="1:15" ht="14.5" thickBot="1">
      <c r="A79" s="90" t="s">
        <v>27</v>
      </c>
      <c r="B79" s="111">
        <v>45582</v>
      </c>
      <c r="C79" s="74">
        <v>90</v>
      </c>
      <c r="E79" s="1"/>
      <c r="F79" s="78" t="str">
        <f t="shared" si="8"/>
        <v>N</v>
      </c>
      <c r="H79" s="61"/>
      <c r="I79" s="98"/>
      <c r="J79" s="80"/>
      <c r="M79" s="61"/>
      <c r="N79" s="78"/>
    </row>
    <row r="80" spans="1:15" ht="14.5" thickBot="1">
      <c r="A80" s="90" t="s">
        <v>27</v>
      </c>
      <c r="B80" s="111">
        <v>45589</v>
      </c>
      <c r="C80" s="74">
        <v>90</v>
      </c>
      <c r="E80" s="1"/>
      <c r="F80" s="78" t="str">
        <f t="shared" si="8"/>
        <v>N</v>
      </c>
      <c r="I80" s="98"/>
      <c r="J80" s="80"/>
      <c r="M80" s="61"/>
      <c r="N80" s="78"/>
    </row>
    <row r="81" spans="1:14" ht="14.5" thickBot="1">
      <c r="A81" s="90" t="s">
        <v>27</v>
      </c>
      <c r="B81" s="111">
        <v>45596</v>
      </c>
      <c r="C81" s="74">
        <v>90</v>
      </c>
      <c r="E81" s="1"/>
      <c r="F81" s="78" t="str">
        <f t="shared" si="8"/>
        <v>N</v>
      </c>
      <c r="I81" s="98"/>
      <c r="J81" s="80"/>
      <c r="M81" s="61"/>
      <c r="N81" s="78"/>
    </row>
    <row r="82" spans="1:14">
      <c r="B82" s="95" t="s">
        <v>68</v>
      </c>
      <c r="C82" s="86">
        <f>SUM(F47:F81)</f>
        <v>0</v>
      </c>
      <c r="D82" s="86"/>
      <c r="E82" s="61"/>
      <c r="F82" s="86"/>
      <c r="I82" s="98"/>
      <c r="J82" s="80"/>
      <c r="M82" s="61"/>
      <c r="N82" s="78"/>
    </row>
    <row r="83" spans="1:14">
      <c r="I83" s="98"/>
      <c r="J83" s="80"/>
      <c r="M83" s="61"/>
      <c r="N83" s="78"/>
    </row>
    <row r="84" spans="1:14">
      <c r="N84" s="61"/>
    </row>
    <row r="85" spans="1:14">
      <c r="I85" s="98"/>
      <c r="J85" s="80"/>
    </row>
    <row r="87" spans="1:14">
      <c r="J87" s="59"/>
      <c r="K87" s="59"/>
    </row>
  </sheetData>
  <sheetProtection algorithmName="SHA-512" hashValue="K8zKO99HN0wD2XW5OnBEMtJL26RYx4EiE24uzdcd+WbRrqTAJOI+KF3koRa0AFLC0Wf5Y0d2C3EPunyAGtqERA==" saltValue="mElK9mE9xSUbd4shzc1c3A==" spinCount="100000" sheet="1" objects="1" scenarios="1"/>
  <sortState xmlns:xlrd2="http://schemas.microsoft.com/office/spreadsheetml/2017/richdata2" ref="I5:K31">
    <sortCondition ref="J5:J31"/>
    <sortCondition ref="I5:I31"/>
  </sortState>
  <customSheetViews>
    <customSheetView guid="{2F3113DA-182D-49EA-BFF3-EE7B9A8F3629}" scale="75" fitToPage="1">
      <selection activeCell="R37" sqref="R37"/>
      <pageMargins left="0.70866141732283472" right="0.70866141732283472" top="0.74803149606299213" bottom="0.74803149606299213" header="0.31496062992125984" footer="0.31496062992125984"/>
      <pageSetup paperSize="9" scale="55" orientation="portrait" horizontalDpi="4294967293" verticalDpi="4294967293" r:id="rId1"/>
      <headerFooter>
        <oddFooter>&amp;L&amp;8&amp;F&amp;C&amp;8&amp;A&amp;R&amp;8&amp;D</oddFooter>
      </headerFooter>
    </customSheetView>
    <customSheetView guid="{97241922-771F-49A9-B2FF-CEF381793412}" scale="70" fitToPage="1">
      <selection activeCell="AB19" sqref="AB19"/>
      <pageMargins left="0.70866141732283472" right="0.70866141732283472" top="0.74803149606299213" bottom="0.74803149606299213" header="0.31496062992125984" footer="0.31496062992125984"/>
      <pageSetup paperSize="9" scale="55" orientation="portrait" horizontalDpi="4294967293" verticalDpi="4294967293" r:id="rId2"/>
      <headerFooter>
        <oddFooter>&amp;L&amp;8&amp;F&amp;C&amp;8&amp;A&amp;R&amp;8&amp;D</oddFooter>
      </headerFooter>
    </customSheetView>
  </customSheetViews>
  <mergeCells count="4">
    <mergeCell ref="T8:X8"/>
    <mergeCell ref="B2:I2"/>
    <mergeCell ref="D4:F4"/>
    <mergeCell ref="L4:N4"/>
  </mergeCells>
  <conditionalFormatting sqref="C5:C30">
    <cfRule type="cellIs" dxfId="5" priority="27" stopIfTrue="1" operator="equal">
      <formula>F5</formula>
    </cfRule>
  </conditionalFormatting>
  <conditionalFormatting sqref="C47:C81">
    <cfRule type="cellIs" dxfId="4" priority="31" stopIfTrue="1" operator="equal">
      <formula>F47</formula>
    </cfRule>
  </conditionalFormatting>
  <conditionalFormatting sqref="K5:K20">
    <cfRule type="cellIs" dxfId="3" priority="23" stopIfTrue="1" operator="equal">
      <formula>N5</formula>
    </cfRule>
  </conditionalFormatting>
  <conditionalFormatting sqref="K48:K51 K55:K73">
    <cfRule type="cellIs" dxfId="2" priority="65" stopIfTrue="1" operator="equal">
      <formula>N48</formula>
    </cfRule>
  </conditionalFormatting>
  <conditionalFormatting sqref="K52:K54">
    <cfRule type="cellIs" dxfId="1" priority="67" stopIfTrue="1" operator="equal">
      <formula>N53</formula>
    </cfRule>
  </conditionalFormatting>
  <dataValidations xWindow="334" yWindow="456" count="1">
    <dataValidation type="list" allowBlank="1" showInputMessage="1" showErrorMessage="1" errorTitle="Klik X" error="Klik X aan of annuleren" prompt="Klik X" sqref="E5:E39 E47:E82 M5:M46 M48:M83" xr:uid="{00000000-0002-0000-0100-000000000000}">
      <formula1>$Q$1</formula1>
    </dataValidation>
  </dataValidations>
  <pageMargins left="0.70866141732283472" right="0.70866141732283472" top="0.74803149606299213" bottom="0.74803149606299213" header="0.31496062992125984" footer="0.31496062992125984"/>
  <pageSetup paperSize="9" scale="97" fitToWidth="4" fitToHeight="4" orientation="portrait" horizontalDpi="4294967293" verticalDpi="4294967293" r:id="rId3"/>
  <headerFooter>
    <oddFooter>&amp;L&amp;8&amp;F&amp;C&amp;8&amp;A&amp;R&amp;8&amp;D</oddFooter>
  </headerFooter>
  <rowBreaks count="1" manualBreakCount="1">
    <brk id="43" max="16" man="1"/>
  </rowBreaks>
  <colBreaks count="1" manualBreakCount="1">
    <brk id="8" min="1" max="83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21"/>
  <sheetViews>
    <sheetView topLeftCell="A5" zoomScale="84" zoomScaleNormal="84" workbookViewId="0">
      <selection activeCell="N14" sqref="N14"/>
    </sheetView>
  </sheetViews>
  <sheetFormatPr defaultColWidth="9" defaultRowHeight="18.5" outlineLevelRow="1" outlineLevelCol="1"/>
  <cols>
    <col min="1" max="1" width="7.58203125" style="120" customWidth="1"/>
    <col min="2" max="2" width="18.1640625" style="123" customWidth="1"/>
    <col min="3" max="9" width="12" style="120" customWidth="1" outlineLevel="1"/>
    <col min="10" max="10" width="10.08203125" style="120" customWidth="1" outlineLevel="1"/>
    <col min="11" max="11" width="12" style="120" customWidth="1"/>
    <col min="12" max="16384" width="9" style="123"/>
  </cols>
  <sheetData>
    <row r="1" spans="1:11" ht="21">
      <c r="B1" s="121" t="s">
        <v>32</v>
      </c>
      <c r="C1" s="122"/>
    </row>
    <row r="2" spans="1:11">
      <c r="A2" s="122"/>
      <c r="B2" s="124"/>
      <c r="C2" s="122"/>
    </row>
    <row r="3" spans="1:11">
      <c r="A3" s="125" t="s">
        <v>33</v>
      </c>
      <c r="B3" s="126" t="str">
        <f>startpagina!C16</f>
        <v xml:space="preserve">Mr. / Mrs.     </v>
      </c>
      <c r="C3" s="122"/>
      <c r="D3" s="127" t="s">
        <v>61</v>
      </c>
      <c r="E3" s="128">
        <f>startpagina!J3</f>
        <v>2024</v>
      </c>
      <c r="G3" s="170" t="s">
        <v>34</v>
      </c>
      <c r="H3" s="170" t="s">
        <v>35</v>
      </c>
      <c r="I3" s="170" t="s">
        <v>36</v>
      </c>
      <c r="J3" s="170" t="s">
        <v>37</v>
      </c>
      <c r="K3" s="170" t="s">
        <v>38</v>
      </c>
    </row>
    <row r="4" spans="1:11" ht="18.75" customHeight="1">
      <c r="A4" s="122"/>
      <c r="B4" s="124"/>
      <c r="C4" s="122"/>
      <c r="G4" s="171"/>
      <c r="H4" s="171"/>
      <c r="I4" s="171"/>
      <c r="J4" s="171"/>
      <c r="K4" s="171"/>
    </row>
    <row r="5" spans="1:11" ht="18.75" customHeight="1">
      <c r="A5" s="122"/>
      <c r="B5" s="124"/>
      <c r="C5" s="173" t="s">
        <v>39</v>
      </c>
      <c r="D5" s="174" t="s">
        <v>40</v>
      </c>
      <c r="E5" s="174" t="s">
        <v>41</v>
      </c>
      <c r="F5" s="175" t="s">
        <v>37</v>
      </c>
      <c r="G5" s="171"/>
      <c r="H5" s="171"/>
      <c r="I5" s="171"/>
      <c r="J5" s="171"/>
      <c r="K5" s="171"/>
    </row>
    <row r="6" spans="1:11" s="131" customFormat="1">
      <c r="A6" s="129"/>
      <c r="B6" s="130" t="s">
        <v>2</v>
      </c>
      <c r="C6" s="173"/>
      <c r="D6" s="174"/>
      <c r="E6" s="174"/>
      <c r="F6" s="175"/>
      <c r="G6" s="172"/>
      <c r="H6" s="172"/>
      <c r="I6" s="172"/>
      <c r="J6" s="172"/>
      <c r="K6" s="172"/>
    </row>
    <row r="7" spans="1:11">
      <c r="B7" s="132"/>
      <c r="C7" s="132"/>
      <c r="D7" s="133"/>
      <c r="E7" s="133"/>
      <c r="F7" s="133"/>
      <c r="G7" s="133"/>
      <c r="H7" s="133"/>
      <c r="I7" s="133"/>
      <c r="J7" s="133"/>
      <c r="K7" s="133"/>
    </row>
    <row r="8" spans="1:11" ht="23.5">
      <c r="A8" s="134" t="s">
        <v>79</v>
      </c>
      <c r="B8" s="135">
        <v>45354</v>
      </c>
      <c r="C8" s="2"/>
      <c r="D8" s="2"/>
      <c r="E8" s="2"/>
      <c r="F8" s="133" t="s">
        <v>81</v>
      </c>
      <c r="G8" s="133"/>
      <c r="H8" s="133"/>
      <c r="I8" s="133"/>
      <c r="J8" s="133"/>
      <c r="K8" s="133"/>
    </row>
    <row r="9" spans="1:11" outlineLevel="1">
      <c r="A9" s="136">
        <v>1</v>
      </c>
      <c r="B9" s="135">
        <v>52321</v>
      </c>
      <c r="C9" s="2"/>
      <c r="D9" s="2"/>
      <c r="E9" s="2"/>
      <c r="F9" s="2"/>
      <c r="G9" s="133">
        <f>IF(C9-C8&gt;0,C9-C8,0)</f>
        <v>0</v>
      </c>
      <c r="H9" s="133">
        <f>IF(D9-D8&gt;0,D9-D8,0)</f>
        <v>0</v>
      </c>
      <c r="I9" s="133">
        <f t="shared" ref="I9:I16" si="0">IF(E9-E8&gt;0,E9-E8,0)</f>
        <v>0</v>
      </c>
      <c r="J9" s="133">
        <f>F9</f>
        <v>0</v>
      </c>
      <c r="K9" s="133">
        <f>SUM(G9:J9)</f>
        <v>0</v>
      </c>
    </row>
    <row r="10" spans="1:11" outlineLevel="1">
      <c r="A10" s="136">
        <v>2</v>
      </c>
      <c r="B10" s="135">
        <v>45410</v>
      </c>
      <c r="C10" s="2"/>
      <c r="D10" s="2"/>
      <c r="E10" s="2"/>
      <c r="F10" s="2"/>
      <c r="G10" s="133">
        <f t="shared" ref="G10:H16" si="1">IF(C10-C9&gt;0,C10-C9,0)</f>
        <v>0</v>
      </c>
      <c r="H10" s="133">
        <f t="shared" si="1"/>
        <v>0</v>
      </c>
      <c r="I10" s="133">
        <f t="shared" si="0"/>
        <v>0</v>
      </c>
      <c r="J10" s="133">
        <f>F10</f>
        <v>0</v>
      </c>
      <c r="K10" s="133">
        <f t="shared" ref="K10:K16" si="2">SUM(G10:J10)</f>
        <v>0</v>
      </c>
    </row>
    <row r="11" spans="1:11" outlineLevel="1">
      <c r="A11" s="136">
        <v>3</v>
      </c>
      <c r="B11" s="135">
        <v>45438</v>
      </c>
      <c r="C11" s="2"/>
      <c r="D11" s="2"/>
      <c r="E11" s="2"/>
      <c r="F11" s="2"/>
      <c r="G11" s="133">
        <f t="shared" si="1"/>
        <v>0</v>
      </c>
      <c r="H11" s="133">
        <f t="shared" si="1"/>
        <v>0</v>
      </c>
      <c r="I11" s="133">
        <f t="shared" si="0"/>
        <v>0</v>
      </c>
      <c r="J11" s="133">
        <f t="shared" ref="J11:J16" si="3">F11</f>
        <v>0</v>
      </c>
      <c r="K11" s="133">
        <f t="shared" si="2"/>
        <v>0</v>
      </c>
    </row>
    <row r="12" spans="1:11" outlineLevel="1">
      <c r="A12" s="136">
        <v>4</v>
      </c>
      <c r="B12" s="135">
        <v>45473</v>
      </c>
      <c r="C12" s="2"/>
      <c r="D12" s="2"/>
      <c r="E12" s="2"/>
      <c r="F12" s="2"/>
      <c r="G12" s="133">
        <f t="shared" si="1"/>
        <v>0</v>
      </c>
      <c r="H12" s="133">
        <f t="shared" si="1"/>
        <v>0</v>
      </c>
      <c r="I12" s="133">
        <f t="shared" si="0"/>
        <v>0</v>
      </c>
      <c r="J12" s="133">
        <f t="shared" si="3"/>
        <v>0</v>
      </c>
      <c r="K12" s="133">
        <f t="shared" si="2"/>
        <v>0</v>
      </c>
    </row>
    <row r="13" spans="1:11" outlineLevel="1">
      <c r="A13" s="136">
        <v>5</v>
      </c>
      <c r="B13" s="135">
        <v>45501</v>
      </c>
      <c r="C13" s="2"/>
      <c r="D13" s="2"/>
      <c r="E13" s="2"/>
      <c r="F13" s="2"/>
      <c r="G13" s="133">
        <f t="shared" si="1"/>
        <v>0</v>
      </c>
      <c r="H13" s="133">
        <f t="shared" si="1"/>
        <v>0</v>
      </c>
      <c r="I13" s="133">
        <f t="shared" si="0"/>
        <v>0</v>
      </c>
      <c r="J13" s="133">
        <f t="shared" si="3"/>
        <v>0</v>
      </c>
      <c r="K13" s="133">
        <f t="shared" si="2"/>
        <v>0</v>
      </c>
    </row>
    <row r="14" spans="1:11" outlineLevel="1">
      <c r="A14" s="136">
        <v>6</v>
      </c>
      <c r="B14" s="135">
        <v>45529</v>
      </c>
      <c r="C14" s="2"/>
      <c r="D14" s="2"/>
      <c r="E14" s="2"/>
      <c r="F14" s="2"/>
      <c r="G14" s="133">
        <f t="shared" si="1"/>
        <v>0</v>
      </c>
      <c r="H14" s="133">
        <f t="shared" si="1"/>
        <v>0</v>
      </c>
      <c r="I14" s="133">
        <f t="shared" si="0"/>
        <v>0</v>
      </c>
      <c r="J14" s="133">
        <f t="shared" si="3"/>
        <v>0</v>
      </c>
      <c r="K14" s="133">
        <f t="shared" si="2"/>
        <v>0</v>
      </c>
    </row>
    <row r="15" spans="1:11" outlineLevel="1">
      <c r="A15" s="136">
        <v>7</v>
      </c>
      <c r="B15" s="135">
        <v>45564</v>
      </c>
      <c r="C15" s="2"/>
      <c r="D15" s="2"/>
      <c r="E15" s="2"/>
      <c r="F15" s="2"/>
      <c r="G15" s="133">
        <f t="shared" si="1"/>
        <v>0</v>
      </c>
      <c r="H15" s="133">
        <f t="shared" si="1"/>
        <v>0</v>
      </c>
      <c r="I15" s="133">
        <f t="shared" si="0"/>
        <v>0</v>
      </c>
      <c r="J15" s="133">
        <f t="shared" si="3"/>
        <v>0</v>
      </c>
      <c r="K15" s="133">
        <f t="shared" si="2"/>
        <v>0</v>
      </c>
    </row>
    <row r="16" spans="1:11" outlineLevel="1">
      <c r="A16" s="136">
        <v>8</v>
      </c>
      <c r="B16" s="135">
        <v>45592</v>
      </c>
      <c r="C16" s="2"/>
      <c r="D16" s="2"/>
      <c r="E16" s="2"/>
      <c r="F16" s="2"/>
      <c r="G16" s="133">
        <f t="shared" si="1"/>
        <v>0</v>
      </c>
      <c r="H16" s="133">
        <f t="shared" si="1"/>
        <v>0</v>
      </c>
      <c r="I16" s="133">
        <f t="shared" si="0"/>
        <v>0</v>
      </c>
      <c r="J16" s="133">
        <f t="shared" si="3"/>
        <v>0</v>
      </c>
      <c r="K16" s="133">
        <f t="shared" si="2"/>
        <v>0</v>
      </c>
    </row>
    <row r="17" spans="1:11" outlineLevel="1"/>
    <row r="18" spans="1:11">
      <c r="F18" s="120">
        <f>SUM(F9:F16)</f>
        <v>0</v>
      </c>
      <c r="G18" s="120">
        <f>SUM(G9:G16)</f>
        <v>0</v>
      </c>
      <c r="H18" s="120">
        <f t="shared" ref="H18:J18" si="4">SUM(H9:H16)</f>
        <v>0</v>
      </c>
      <c r="I18" s="120">
        <f t="shared" si="4"/>
        <v>0</v>
      </c>
      <c r="J18" s="120">
        <f t="shared" si="4"/>
        <v>0</v>
      </c>
      <c r="K18" s="120">
        <f>SUM(K9:K16)</f>
        <v>0</v>
      </c>
    </row>
    <row r="20" spans="1:11" ht="26">
      <c r="A20" s="137" t="s">
        <v>80</v>
      </c>
      <c r="B20" s="138" t="s">
        <v>86</v>
      </c>
    </row>
    <row r="21" spans="1:11">
      <c r="B21" s="138" t="s">
        <v>87</v>
      </c>
    </row>
  </sheetData>
  <sheetProtection algorithmName="SHA-512" hashValue="l6KAjkvdueEDLNTRiwQ/yuKL9CZMYuj8tugIRt69rjl05wqR9zohD+OXSDFOfUqeageWpvRX3wj7wAcKfeUx2w==" saltValue="s50BQq2hv4qqkTWMauFWvg==" spinCount="100000" sheet="1" objects="1" scenarios="1"/>
  <customSheetViews>
    <customSheetView guid="{2F3113DA-182D-49EA-BFF3-EE7B9A8F3629}" scale="84" fitToPage="1" topLeftCell="A2">
      <selection activeCell="S54" sqref="S54"/>
      <pageMargins left="0.70866141732283472" right="0.70866141732283472" top="0.74803149606299213" bottom="0.74803149606299213" header="0.31496062992125984" footer="0.31496062992125984"/>
      <pageSetup paperSize="9" scale="91" orientation="landscape" horizontalDpi="4294967293" verticalDpi="4294967293" r:id="rId1"/>
      <headerFooter>
        <oddFooter>&amp;L&amp;8&amp;F&amp;C&amp;8&amp;A&amp;R&amp;8&amp;D</oddFooter>
      </headerFooter>
    </customSheetView>
    <customSheetView guid="{97241922-771F-49A9-B2FF-CEF381793412}" scale="84" fitToPage="1">
      <selection activeCell="D25" sqref="D25"/>
      <pageMargins left="0.70866141732283472" right="0.70866141732283472" top="0.74803149606299213" bottom="0.74803149606299213" header="0.31496062992125984" footer="0.31496062992125984"/>
      <pageSetup paperSize="9" scale="91" orientation="landscape" horizontalDpi="4294967293" verticalDpi="4294967293" r:id="rId2"/>
      <headerFooter>
        <oddFooter>&amp;L&amp;8&amp;F&amp;C&amp;8&amp;A&amp;R&amp;8&amp;D</oddFooter>
      </headerFooter>
    </customSheetView>
  </customSheetViews>
  <mergeCells count="9">
    <mergeCell ref="H3:H6"/>
    <mergeCell ref="I3:I6"/>
    <mergeCell ref="J3:J6"/>
    <mergeCell ref="K3:K6"/>
    <mergeCell ref="C5:C6"/>
    <mergeCell ref="D5:D6"/>
    <mergeCell ref="E5:E6"/>
    <mergeCell ref="F5:F6"/>
    <mergeCell ref="G3:G6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3" verticalDpi="4294967293" r:id="rId3"/>
  <headerFooter>
    <oddFooter>&amp;L&amp;8&amp;F&amp;C&amp;8&amp;A&amp;R&amp;8&amp;D</oddFooter>
  </headerFooter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S32"/>
  <sheetViews>
    <sheetView zoomScale="73" zoomScaleNormal="73" workbookViewId="0">
      <selection activeCell="N18" sqref="N18"/>
    </sheetView>
  </sheetViews>
  <sheetFormatPr defaultColWidth="7.9140625" defaultRowHeight="14"/>
  <cols>
    <col min="1" max="1" width="4.08203125" style="4" customWidth="1"/>
    <col min="2" max="2" width="10.6640625" style="4" customWidth="1"/>
    <col min="3" max="3" width="14.58203125" style="4" customWidth="1"/>
    <col min="4" max="4" width="6.58203125" style="4" bestFit="1" customWidth="1"/>
    <col min="5" max="5" width="14.58203125" style="4" customWidth="1"/>
    <col min="6" max="6" width="13.08203125" style="4" customWidth="1"/>
    <col min="7" max="9" width="14.58203125" style="4" customWidth="1"/>
    <col min="10" max="10" width="9.5" style="4" customWidth="1"/>
    <col min="11" max="16384" width="7.9140625" style="4"/>
  </cols>
  <sheetData>
    <row r="1" spans="2:19" ht="20">
      <c r="B1" s="3" t="s">
        <v>42</v>
      </c>
      <c r="G1" s="32">
        <f>startpagina!J3</f>
        <v>2024</v>
      </c>
      <c r="H1" s="31" t="s">
        <v>33</v>
      </c>
      <c r="I1" s="3" t="str">
        <f>startpagina!C16</f>
        <v xml:space="preserve">Mr. / Mrs.     </v>
      </c>
    </row>
    <row r="3" spans="2:19" ht="20">
      <c r="B3" s="5"/>
      <c r="C3" s="177" t="s">
        <v>43</v>
      </c>
      <c r="D3" s="177"/>
      <c r="E3" s="177"/>
      <c r="G3" s="178" t="s">
        <v>44</v>
      </c>
      <c r="H3" s="178"/>
      <c r="I3" s="178"/>
      <c r="J3" s="178"/>
    </row>
    <row r="4" spans="2:19">
      <c r="J4" s="179" t="s">
        <v>45</v>
      </c>
      <c r="S4" s="46"/>
    </row>
    <row r="5" spans="2:19" s="10" customFormat="1" ht="16.5">
      <c r="B5" s="6" t="s">
        <v>8</v>
      </c>
      <c r="C5" s="7" t="s">
        <v>46</v>
      </c>
      <c r="D5" s="8"/>
      <c r="E5" s="9" t="s">
        <v>47</v>
      </c>
      <c r="G5" s="6" t="s">
        <v>8</v>
      </c>
      <c r="H5" s="7" t="s">
        <v>3</v>
      </c>
      <c r="I5" s="8"/>
      <c r="J5" s="180"/>
    </row>
    <row r="6" spans="2:19" s="10" customFormat="1" ht="16.5">
      <c r="B6" s="11" t="s">
        <v>14</v>
      </c>
      <c r="C6" s="12">
        <f>'km competitie'!K9</f>
        <v>0</v>
      </c>
      <c r="D6" s="8"/>
      <c r="E6" s="12">
        <f>C$6</f>
        <v>0</v>
      </c>
      <c r="G6" s="11" t="s">
        <v>14</v>
      </c>
      <c r="H6" s="13">
        <f>'punten competitie'!X11</f>
        <v>0</v>
      </c>
      <c r="I6" s="8"/>
      <c r="J6" s="13">
        <f>H$6</f>
        <v>0</v>
      </c>
    </row>
    <row r="7" spans="2:19" s="10" customFormat="1" ht="16.5">
      <c r="B7" s="11" t="s">
        <v>15</v>
      </c>
      <c r="C7" s="12">
        <f>'km competitie'!K10</f>
        <v>0</v>
      </c>
      <c r="D7" s="8"/>
      <c r="E7" s="12">
        <f>SUM(C$6:C7)</f>
        <v>0</v>
      </c>
      <c r="G7" s="11" t="s">
        <v>15</v>
      </c>
      <c r="H7" s="13">
        <f>'punten competitie'!X12</f>
        <v>0</v>
      </c>
      <c r="I7" s="8"/>
      <c r="J7" s="13">
        <f>SUM(H$6:H7)</f>
        <v>0</v>
      </c>
    </row>
    <row r="8" spans="2:19" s="10" customFormat="1" ht="16.5">
      <c r="B8" s="11" t="s">
        <v>16</v>
      </c>
      <c r="C8" s="12">
        <f>'km competitie'!K11</f>
        <v>0</v>
      </c>
      <c r="D8" s="8"/>
      <c r="E8" s="12">
        <f>SUM(C$6:C8)</f>
        <v>0</v>
      </c>
      <c r="G8" s="11" t="s">
        <v>16</v>
      </c>
      <c r="H8" s="13">
        <f>'punten competitie'!X13</f>
        <v>0</v>
      </c>
      <c r="I8" s="8"/>
      <c r="J8" s="13">
        <f>SUM(H$6:H8)</f>
        <v>0</v>
      </c>
    </row>
    <row r="9" spans="2:19" s="10" customFormat="1" ht="16.5">
      <c r="B9" s="11" t="s">
        <v>18</v>
      </c>
      <c r="C9" s="12">
        <f>'km competitie'!K12</f>
        <v>0</v>
      </c>
      <c r="D9" s="8"/>
      <c r="E9" s="12">
        <f>SUM(C$6:C9)</f>
        <v>0</v>
      </c>
      <c r="G9" s="11" t="s">
        <v>18</v>
      </c>
      <c r="H9" s="13">
        <f>'punten competitie'!X14</f>
        <v>0</v>
      </c>
      <c r="I9" s="8"/>
      <c r="J9" s="13">
        <f>SUM(H$6:H9)</f>
        <v>0</v>
      </c>
    </row>
    <row r="10" spans="2:19" s="10" customFormat="1" ht="16.5">
      <c r="B10" s="11" t="s">
        <v>19</v>
      </c>
      <c r="C10" s="12">
        <f>'km competitie'!K13</f>
        <v>0</v>
      </c>
      <c r="D10" s="8"/>
      <c r="E10" s="12">
        <f>SUM(C$6:C10)</f>
        <v>0</v>
      </c>
      <c r="G10" s="11" t="s">
        <v>19</v>
      </c>
      <c r="H10" s="13">
        <f>'punten competitie'!X15</f>
        <v>0</v>
      </c>
      <c r="I10" s="8"/>
      <c r="J10" s="13">
        <f>SUM(H$6:H10)</f>
        <v>0</v>
      </c>
    </row>
    <row r="11" spans="2:19" s="10" customFormat="1" ht="16.5">
      <c r="B11" s="11" t="s">
        <v>20</v>
      </c>
      <c r="C11" s="12">
        <f>'km competitie'!K14</f>
        <v>0</v>
      </c>
      <c r="D11" s="8"/>
      <c r="E11" s="12">
        <f>SUM(C$6:C11)</f>
        <v>0</v>
      </c>
      <c r="G11" s="11" t="s">
        <v>20</v>
      </c>
      <c r="H11" s="13">
        <f>'punten competitie'!X16</f>
        <v>0</v>
      </c>
      <c r="I11" s="8"/>
      <c r="J11" s="13">
        <f>SUM(H$6:H11)</f>
        <v>0</v>
      </c>
    </row>
    <row r="12" spans="2:19" s="10" customFormat="1" ht="16.5">
      <c r="B12" s="11" t="s">
        <v>21</v>
      </c>
      <c r="C12" s="12">
        <f>'km competitie'!K15</f>
        <v>0</v>
      </c>
      <c r="D12" s="8"/>
      <c r="E12" s="12">
        <f>SUM(C$6:C12)</f>
        <v>0</v>
      </c>
      <c r="G12" s="11" t="s">
        <v>21</v>
      </c>
      <c r="H12" s="13">
        <f>'punten competitie'!X17</f>
        <v>0</v>
      </c>
      <c r="I12" s="8"/>
      <c r="J12" s="13">
        <f>SUM(H$6:H12)</f>
        <v>0</v>
      </c>
    </row>
    <row r="13" spans="2:19" s="10" customFormat="1" ht="16.5">
      <c r="B13" s="11" t="s">
        <v>22</v>
      </c>
      <c r="C13" s="12">
        <f>'km competitie'!K16</f>
        <v>0</v>
      </c>
      <c r="D13" s="8"/>
      <c r="E13" s="12">
        <f>SUM(C$6:C13)</f>
        <v>0</v>
      </c>
      <c r="G13" s="11" t="s">
        <v>22</v>
      </c>
      <c r="H13" s="13">
        <f>'punten competitie'!X18</f>
        <v>0</v>
      </c>
      <c r="I13" s="8"/>
      <c r="J13" s="13">
        <f>SUM(H$6:H13)</f>
        <v>0</v>
      </c>
    </row>
    <row r="14" spans="2:19" s="10" customFormat="1" ht="16.5">
      <c r="B14" s="34" t="s">
        <v>13</v>
      </c>
      <c r="C14" s="35">
        <f>SUM(C6:C13)</f>
        <v>0</v>
      </c>
      <c r="D14" s="34" t="s">
        <v>48</v>
      </c>
      <c r="E14" s="8"/>
      <c r="G14" s="8"/>
      <c r="H14" s="41">
        <f>SUM(H6:H13)</f>
        <v>0</v>
      </c>
      <c r="I14" s="33" t="s">
        <v>49</v>
      </c>
      <c r="J14" s="8"/>
    </row>
    <row r="15" spans="2:19" s="10" customFormat="1" ht="16.5">
      <c r="C15" s="35"/>
      <c r="D15" s="34"/>
      <c r="E15" s="8"/>
      <c r="G15" s="8"/>
      <c r="H15" s="15"/>
      <c r="I15" s="8"/>
      <c r="J15" s="8"/>
    </row>
    <row r="16" spans="2:19" s="10" customFormat="1" ht="16.5">
      <c r="B16" s="33"/>
      <c r="C16" s="14"/>
      <c r="D16" s="8"/>
      <c r="E16" s="8"/>
      <c r="G16" s="8"/>
      <c r="H16" s="15"/>
      <c r="I16" s="8"/>
      <c r="J16" s="8"/>
    </row>
    <row r="17" spans="2:16" s="10" customFormat="1" ht="16.5">
      <c r="B17" s="8"/>
      <c r="C17" s="16"/>
      <c r="D17" s="8"/>
      <c r="E17" s="8"/>
      <c r="G17" s="8"/>
      <c r="H17" s="16"/>
      <c r="I17" s="8"/>
      <c r="J17" s="8"/>
    </row>
    <row r="18" spans="2:16" ht="20">
      <c r="C18" s="181" t="s">
        <v>50</v>
      </c>
      <c r="D18" s="181"/>
      <c r="E18" s="181"/>
      <c r="F18" s="181"/>
      <c r="G18" s="181"/>
      <c r="H18" s="181"/>
      <c r="I18" s="17" t="s">
        <v>55</v>
      </c>
    </row>
    <row r="19" spans="2:16" s="18" customFormat="1" ht="12" customHeight="1">
      <c r="C19" s="19"/>
      <c r="D19" s="19"/>
      <c r="E19" s="19"/>
      <c r="F19" s="19"/>
      <c r="G19" s="19"/>
    </row>
    <row r="20" spans="2:16" ht="43.5" customHeight="1">
      <c r="C20" s="20" t="s">
        <v>51</v>
      </c>
      <c r="E20" s="20" t="s">
        <v>52</v>
      </c>
      <c r="G20" s="21" t="s">
        <v>53</v>
      </c>
      <c r="H20" s="21" t="s">
        <v>45</v>
      </c>
      <c r="L20" s="22"/>
      <c r="M20" s="22"/>
      <c r="O20" s="23"/>
      <c r="P20" s="22"/>
    </row>
    <row r="21" spans="2:16" s="10" customFormat="1" ht="16.5">
      <c r="B21" s="24" t="s">
        <v>8</v>
      </c>
      <c r="E21" s="24"/>
      <c r="L21" s="176"/>
      <c r="M21" s="176"/>
      <c r="N21" s="176"/>
      <c r="O21" s="25"/>
      <c r="P21" s="8"/>
    </row>
    <row r="22" spans="2:16" s="10" customFormat="1" ht="16.5">
      <c r="B22" s="11" t="s">
        <v>14</v>
      </c>
      <c r="C22" s="26">
        <f>C6/5</f>
        <v>0</v>
      </c>
      <c r="E22" s="12">
        <f>H6</f>
        <v>0</v>
      </c>
      <c r="G22" s="26">
        <f t="shared" ref="G22:G29" si="0">C22+E22</f>
        <v>0</v>
      </c>
      <c r="H22" s="27">
        <f>G$22</f>
        <v>0</v>
      </c>
      <c r="L22" s="176"/>
      <c r="M22" s="176"/>
      <c r="N22" s="176"/>
      <c r="O22" s="16"/>
      <c r="P22" s="8"/>
    </row>
    <row r="23" spans="2:16" s="10" customFormat="1" ht="16.5">
      <c r="B23" s="11" t="s">
        <v>15</v>
      </c>
      <c r="C23" s="26">
        <f>C7/5</f>
        <v>0</v>
      </c>
      <c r="E23" s="12">
        <f t="shared" ref="E23:E29" si="1">H7</f>
        <v>0</v>
      </c>
      <c r="G23" s="26">
        <f t="shared" si="0"/>
        <v>0</v>
      </c>
      <c r="H23" s="27">
        <f>SUM(G$22:G23)</f>
        <v>0</v>
      </c>
      <c r="L23" s="176"/>
      <c r="M23" s="176"/>
      <c r="N23" s="176"/>
      <c r="O23" s="16"/>
      <c r="P23" s="8"/>
    </row>
    <row r="24" spans="2:16" s="10" customFormat="1" ht="16.5">
      <c r="B24" s="11" t="s">
        <v>16</v>
      </c>
      <c r="C24" s="26">
        <f t="shared" ref="C24:C29" si="2">C8/5</f>
        <v>0</v>
      </c>
      <c r="E24" s="12">
        <f t="shared" si="1"/>
        <v>0</v>
      </c>
      <c r="G24" s="26">
        <f t="shared" si="0"/>
        <v>0</v>
      </c>
      <c r="H24" s="27">
        <f>SUM(G$22:G24)</f>
        <v>0</v>
      </c>
      <c r="L24" s="8"/>
      <c r="M24" s="8"/>
      <c r="N24" s="8"/>
      <c r="O24" s="28"/>
      <c r="P24" s="8"/>
    </row>
    <row r="25" spans="2:16" s="10" customFormat="1" ht="16.5">
      <c r="B25" s="11" t="s">
        <v>18</v>
      </c>
      <c r="C25" s="26">
        <f t="shared" si="2"/>
        <v>0</v>
      </c>
      <c r="E25" s="12">
        <f t="shared" si="1"/>
        <v>0</v>
      </c>
      <c r="G25" s="26">
        <f t="shared" si="0"/>
        <v>0</v>
      </c>
      <c r="H25" s="27">
        <f>SUM(G$22:G25)</f>
        <v>0</v>
      </c>
    </row>
    <row r="26" spans="2:16" s="10" customFormat="1" ht="16.5">
      <c r="B26" s="11" t="s">
        <v>19</v>
      </c>
      <c r="C26" s="26">
        <f t="shared" si="2"/>
        <v>0</v>
      </c>
      <c r="E26" s="12">
        <f t="shared" si="1"/>
        <v>0</v>
      </c>
      <c r="G26" s="26">
        <f t="shared" si="0"/>
        <v>0</v>
      </c>
      <c r="H26" s="27">
        <f>SUM(G$22:G26)</f>
        <v>0</v>
      </c>
    </row>
    <row r="27" spans="2:16" s="10" customFormat="1" ht="16.5">
      <c r="B27" s="11" t="s">
        <v>20</v>
      </c>
      <c r="C27" s="26">
        <f t="shared" si="2"/>
        <v>0</v>
      </c>
      <c r="E27" s="12">
        <f t="shared" si="1"/>
        <v>0</v>
      </c>
      <c r="G27" s="26">
        <f t="shared" si="0"/>
        <v>0</v>
      </c>
      <c r="H27" s="27">
        <f>SUM(G$22:G27)</f>
        <v>0</v>
      </c>
    </row>
    <row r="28" spans="2:16" s="10" customFormat="1" ht="16.5">
      <c r="B28" s="11" t="s">
        <v>21</v>
      </c>
      <c r="C28" s="26">
        <f t="shared" si="2"/>
        <v>0</v>
      </c>
      <c r="E28" s="12">
        <f t="shared" si="1"/>
        <v>0</v>
      </c>
      <c r="G28" s="26">
        <f t="shared" si="0"/>
        <v>0</v>
      </c>
      <c r="H28" s="27">
        <f>SUM(G$22:G28)</f>
        <v>0</v>
      </c>
    </row>
    <row r="29" spans="2:16" s="10" customFormat="1" ht="16.5">
      <c r="B29" s="11" t="s">
        <v>22</v>
      </c>
      <c r="C29" s="26">
        <f t="shared" si="2"/>
        <v>0</v>
      </c>
      <c r="E29" s="12">
        <f t="shared" si="1"/>
        <v>0</v>
      </c>
      <c r="G29" s="26">
        <f t="shared" si="0"/>
        <v>0</v>
      </c>
      <c r="H29" s="27">
        <f>SUM(G$22:G29)</f>
        <v>0</v>
      </c>
    </row>
    <row r="30" spans="2:16" s="10" customFormat="1" ht="16.5">
      <c r="C30" s="42">
        <f>SUM(C22:C29)</f>
        <v>0</v>
      </c>
      <c r="D30" s="43"/>
      <c r="E30" s="44">
        <f>SUM(E22:E29)</f>
        <v>0</v>
      </c>
      <c r="G30" s="39" t="s">
        <v>63</v>
      </c>
      <c r="H30" s="40">
        <f>SUM(G22:G29)</f>
        <v>0</v>
      </c>
      <c r="I30" s="34" t="s">
        <v>49</v>
      </c>
    </row>
    <row r="31" spans="2:16" s="10" customFormat="1" ht="11.25" customHeight="1">
      <c r="E31" s="29"/>
      <c r="G31" s="29"/>
    </row>
    <row r="32" spans="2:16" s="10" customFormat="1" ht="16.5">
      <c r="B32" s="36"/>
      <c r="C32" s="30"/>
      <c r="D32" s="30"/>
      <c r="E32" s="37"/>
      <c r="F32" s="34"/>
      <c r="G32" s="29"/>
    </row>
  </sheetData>
  <sheetProtection algorithmName="SHA-512" hashValue="Uwg6MjKgtbX6zWSvSdO80M9hXEhYZAUcpOvp4zh+p+XRAyk8ImE2EwdGyDN0GVMaMJBwy60G+dqCI3xxJRYB8w==" saltValue="wTvNiOBNOwV5BhzD3lmB7g==" spinCount="100000" sheet="1" objects="1" scenarios="1"/>
  <customSheetViews>
    <customSheetView guid="{2F3113DA-182D-49EA-BFF3-EE7B9A8F3629}" scale="73" fitToPage="1" topLeftCell="A4">
      <selection activeCell="S54" sqref="S54"/>
      <pageMargins left="0.70866141732283472" right="0.70866141732283472" top="0.74803149606299213" bottom="0.74803149606299213" header="0.31496062992125984" footer="0.31496062992125984"/>
      <pageSetup paperSize="9" scale="82" orientation="landscape" horizontalDpi="4294967293" verticalDpi="4294967293" r:id="rId1"/>
      <headerFooter>
        <oddFooter>&amp;L&amp;8&amp;F&amp;C&amp;8&amp;A&amp;R&amp;8&amp;D</oddFooter>
      </headerFooter>
    </customSheetView>
    <customSheetView guid="{97241922-771F-49A9-B2FF-CEF381793412}" scale="73" fitToPage="1" topLeftCell="A2">
      <selection activeCell="Y24" sqref="Y24"/>
      <pageMargins left="0.70866141732283472" right="0.70866141732283472" top="0.74803149606299213" bottom="0.74803149606299213" header="0.31496062992125984" footer="0.31496062992125984"/>
      <pageSetup paperSize="9" scale="82" orientation="landscape" horizontalDpi="4294967293" verticalDpi="4294967293" r:id="rId2"/>
      <headerFooter>
        <oddFooter>&amp;L&amp;8&amp;F&amp;C&amp;8&amp;A&amp;R&amp;8&amp;D</oddFooter>
      </headerFooter>
    </customSheetView>
  </customSheetViews>
  <mergeCells count="7">
    <mergeCell ref="L23:N23"/>
    <mergeCell ref="C3:E3"/>
    <mergeCell ref="G3:J3"/>
    <mergeCell ref="J4:J5"/>
    <mergeCell ref="C18:H18"/>
    <mergeCell ref="L21:N21"/>
    <mergeCell ref="L22:N22"/>
  </mergeCells>
  <pageMargins left="0.70866141732283472" right="0.70866141732283472" top="0.74803149606299213" bottom="0.74803149606299213" header="0.31496062992125984" footer="0.31496062992125984"/>
  <pageSetup paperSize="9" scale="77" orientation="landscape" horizontalDpi="4294967293" verticalDpi="4294967293" r:id="rId3"/>
  <headerFooter>
    <oddFooter>&amp;L&amp;8&amp;F&amp;C&amp;8&amp;A&amp;R&amp;8&amp;D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96"/>
  <sheetViews>
    <sheetView zoomScale="60" zoomScaleNormal="60" zoomScaleSheetLayoutView="40" workbookViewId="0">
      <selection activeCell="U18" sqref="U18"/>
    </sheetView>
  </sheetViews>
  <sheetFormatPr defaultColWidth="8.83203125" defaultRowHeight="15.5"/>
  <cols>
    <col min="1" max="1" width="19.5" customWidth="1"/>
    <col min="4" max="4" width="2.9140625" customWidth="1"/>
    <col min="5" max="5" width="10.4140625" customWidth="1"/>
    <col min="6" max="6" width="3.4140625" customWidth="1"/>
    <col min="7" max="7" width="35.08203125" customWidth="1"/>
    <col min="10" max="10" width="2.58203125" customWidth="1"/>
    <col min="11" max="11" width="10" customWidth="1"/>
    <col min="12" max="12" width="2.6640625" customWidth="1"/>
  </cols>
  <sheetData>
    <row r="1" spans="1:15" ht="20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80"/>
      <c r="M1" s="80"/>
      <c r="N1" s="80"/>
      <c r="O1" s="80"/>
    </row>
    <row r="2" spans="1:15" ht="20">
      <c r="A2" s="59"/>
      <c r="B2" s="166" t="str">
        <f>startpagina!C16</f>
        <v xml:space="preserve">Mr. / Mrs.     </v>
      </c>
      <c r="C2" s="166"/>
      <c r="D2" s="166"/>
      <c r="E2" s="166"/>
      <c r="F2" s="166"/>
      <c r="G2" s="166"/>
      <c r="I2" s="62">
        <f>startpagina!J3</f>
        <v>2024</v>
      </c>
      <c r="J2" s="59"/>
      <c r="K2" s="59"/>
      <c r="L2" s="80"/>
      <c r="M2" s="80"/>
      <c r="N2" s="80"/>
      <c r="O2" s="80"/>
    </row>
    <row r="3" spans="1:15" ht="20">
      <c r="A3" s="139"/>
      <c r="B3" s="59"/>
      <c r="C3" s="59"/>
      <c r="D3" s="59"/>
      <c r="E3" s="59"/>
      <c r="F3" s="59"/>
      <c r="G3" s="139"/>
      <c r="H3" s="65"/>
      <c r="I3" s="59"/>
      <c r="J3" s="59"/>
      <c r="K3" s="59"/>
      <c r="L3" s="80"/>
      <c r="M3" s="80"/>
      <c r="N3" s="80"/>
      <c r="O3" s="80"/>
    </row>
    <row r="4" spans="1:15">
      <c r="A4" s="68" t="s">
        <v>1</v>
      </c>
      <c r="B4" s="69" t="s">
        <v>2</v>
      </c>
      <c r="C4" s="69" t="s">
        <v>3</v>
      </c>
      <c r="D4" s="140"/>
      <c r="E4" s="69" t="s">
        <v>4</v>
      </c>
      <c r="F4" s="141"/>
      <c r="G4" s="68" t="s">
        <v>6</v>
      </c>
      <c r="H4" s="69" t="s">
        <v>2</v>
      </c>
      <c r="I4" s="70" t="s">
        <v>3</v>
      </c>
      <c r="J4" s="104"/>
      <c r="K4" s="69" t="s">
        <v>4</v>
      </c>
      <c r="L4" s="80"/>
      <c r="M4" s="80"/>
      <c r="N4" s="80"/>
      <c r="O4" s="80"/>
    </row>
    <row r="5" spans="1:15">
      <c r="A5" s="72" t="s">
        <v>7</v>
      </c>
      <c r="B5" s="73">
        <v>45385</v>
      </c>
      <c r="C5" s="74">
        <v>60</v>
      </c>
      <c r="D5" s="59"/>
      <c r="E5" s="142" t="str">
        <f>'punten competitie'!F5</f>
        <v>N</v>
      </c>
      <c r="F5" s="75"/>
      <c r="G5" s="72" t="s">
        <v>70</v>
      </c>
      <c r="H5" s="73">
        <v>45354</v>
      </c>
      <c r="I5" s="74">
        <v>50</v>
      </c>
      <c r="J5" s="143"/>
      <c r="K5" s="144" t="str">
        <f>'punten competitie'!N5</f>
        <v>N</v>
      </c>
      <c r="L5" s="80"/>
      <c r="M5" s="80"/>
      <c r="N5" s="80"/>
      <c r="O5" s="80"/>
    </row>
    <row r="6" spans="1:15">
      <c r="A6" s="72" t="s">
        <v>7</v>
      </c>
      <c r="B6" s="73">
        <v>45392</v>
      </c>
      <c r="C6" s="74">
        <v>60</v>
      </c>
      <c r="D6" s="59"/>
      <c r="E6" s="142" t="str">
        <f>'punten competitie'!F6</f>
        <v>N</v>
      </c>
      <c r="F6" s="78"/>
      <c r="G6" s="72" t="s">
        <v>67</v>
      </c>
      <c r="H6" s="73">
        <v>45389</v>
      </c>
      <c r="I6" s="74">
        <v>100</v>
      </c>
      <c r="J6" s="145"/>
      <c r="K6" s="144" t="str">
        <f>'punten competitie'!N6</f>
        <v>N</v>
      </c>
      <c r="L6" s="80"/>
      <c r="M6" s="80"/>
      <c r="N6" s="80"/>
      <c r="O6" s="80"/>
    </row>
    <row r="7" spans="1:15">
      <c r="A7" s="72" t="s">
        <v>7</v>
      </c>
      <c r="B7" s="73">
        <v>45399</v>
      </c>
      <c r="C7" s="74">
        <v>60</v>
      </c>
      <c r="D7" s="59"/>
      <c r="E7" s="142" t="str">
        <f>'punten competitie'!F7</f>
        <v>N</v>
      </c>
      <c r="F7" s="78"/>
      <c r="G7" s="72" t="s">
        <v>71</v>
      </c>
      <c r="H7" s="83">
        <v>45417</v>
      </c>
      <c r="I7" s="84">
        <v>50</v>
      </c>
      <c r="J7" s="145"/>
      <c r="K7" s="144" t="str">
        <f>'punten competitie'!N7</f>
        <v>N</v>
      </c>
      <c r="L7" s="80"/>
      <c r="M7" s="80"/>
      <c r="N7" s="80"/>
      <c r="O7" s="80"/>
    </row>
    <row r="8" spans="1:15">
      <c r="A8" s="72" t="s">
        <v>7</v>
      </c>
      <c r="B8" s="73">
        <v>45406</v>
      </c>
      <c r="C8" s="74">
        <v>60</v>
      </c>
      <c r="D8" s="59"/>
      <c r="E8" s="142" t="str">
        <f>'punten competitie'!F8</f>
        <v>N</v>
      </c>
      <c r="F8" s="78"/>
      <c r="G8" s="72" t="s">
        <v>72</v>
      </c>
      <c r="H8" s="73">
        <v>45473</v>
      </c>
      <c r="I8" s="84">
        <v>100</v>
      </c>
      <c r="J8" s="145"/>
      <c r="K8" s="144" t="str">
        <f>'punten competitie'!N8</f>
        <v>N</v>
      </c>
    </row>
    <row r="9" spans="1:15">
      <c r="A9" s="72" t="s">
        <v>7</v>
      </c>
      <c r="B9" s="73">
        <v>45413</v>
      </c>
      <c r="C9" s="74">
        <v>60</v>
      </c>
      <c r="D9" s="59"/>
      <c r="E9" s="142" t="str">
        <f>'punten competitie'!F9</f>
        <v>N</v>
      </c>
      <c r="F9" s="78"/>
      <c r="G9" s="72" t="s">
        <v>72</v>
      </c>
      <c r="H9" s="73">
        <v>45473</v>
      </c>
      <c r="I9" s="84">
        <v>70</v>
      </c>
      <c r="J9" s="145"/>
      <c r="K9" s="144" t="str">
        <f>'punten competitie'!N9</f>
        <v>N</v>
      </c>
    </row>
    <row r="10" spans="1:15">
      <c r="A10" s="72" t="s">
        <v>7</v>
      </c>
      <c r="B10" s="73">
        <v>45420</v>
      </c>
      <c r="C10" s="74">
        <v>60</v>
      </c>
      <c r="D10" s="59"/>
      <c r="E10" s="142" t="str">
        <f>'punten competitie'!F10</f>
        <v>N</v>
      </c>
      <c r="F10" s="78"/>
      <c r="G10" s="72" t="s">
        <v>72</v>
      </c>
      <c r="H10" s="73">
        <v>45473</v>
      </c>
      <c r="I10" s="84">
        <v>40</v>
      </c>
      <c r="J10" s="145"/>
      <c r="K10" s="144" t="str">
        <f>'punten competitie'!N10</f>
        <v>N</v>
      </c>
    </row>
    <row r="11" spans="1:15">
      <c r="A11" s="72" t="s">
        <v>7</v>
      </c>
      <c r="B11" s="73">
        <v>45427</v>
      </c>
      <c r="C11" s="74">
        <v>60</v>
      </c>
      <c r="D11" s="59"/>
      <c r="E11" s="142" t="str">
        <f>'punten competitie'!F11</f>
        <v>N</v>
      </c>
      <c r="F11" s="78"/>
      <c r="G11" s="72" t="s">
        <v>75</v>
      </c>
      <c r="H11" s="73">
        <v>45496</v>
      </c>
      <c r="I11" s="84">
        <v>110</v>
      </c>
      <c r="J11" s="145"/>
      <c r="K11" s="144" t="str">
        <f>'punten competitie'!N11</f>
        <v>N</v>
      </c>
    </row>
    <row r="12" spans="1:15">
      <c r="A12" s="72" t="s">
        <v>7</v>
      </c>
      <c r="B12" s="73">
        <v>45434</v>
      </c>
      <c r="C12" s="74">
        <v>60</v>
      </c>
      <c r="D12" s="59"/>
      <c r="E12" s="142" t="str">
        <f>'punten competitie'!F12</f>
        <v>N</v>
      </c>
      <c r="F12" s="78"/>
      <c r="G12" s="72" t="s">
        <v>76</v>
      </c>
      <c r="H12" s="73">
        <v>45501</v>
      </c>
      <c r="I12" s="84">
        <v>110</v>
      </c>
      <c r="J12" s="145"/>
      <c r="K12" s="144" t="str">
        <f>'punten competitie'!N12</f>
        <v>N</v>
      </c>
    </row>
    <row r="13" spans="1:15">
      <c r="A13" s="72" t="s">
        <v>7</v>
      </c>
      <c r="B13" s="73">
        <v>45441</v>
      </c>
      <c r="C13" s="74">
        <v>60</v>
      </c>
      <c r="D13" s="59"/>
      <c r="E13" s="142" t="str">
        <f>'punten competitie'!F13</f>
        <v>N</v>
      </c>
      <c r="F13" s="78"/>
      <c r="G13" s="72" t="s">
        <v>76</v>
      </c>
      <c r="H13" s="73">
        <v>45501</v>
      </c>
      <c r="I13" s="84">
        <v>70</v>
      </c>
      <c r="J13" s="145"/>
      <c r="K13" s="144" t="str">
        <f>'punten competitie'!N13</f>
        <v>N</v>
      </c>
    </row>
    <row r="14" spans="1:15">
      <c r="A14" s="72" t="s">
        <v>7</v>
      </c>
      <c r="B14" s="73">
        <v>45448</v>
      </c>
      <c r="C14" s="74">
        <v>60</v>
      </c>
      <c r="D14" s="59"/>
      <c r="E14" s="142" t="str">
        <f>'punten competitie'!F14</f>
        <v>N</v>
      </c>
      <c r="F14" s="78"/>
      <c r="G14" s="72" t="s">
        <v>76</v>
      </c>
      <c r="H14" s="73">
        <v>45501</v>
      </c>
      <c r="I14" s="84">
        <v>40</v>
      </c>
      <c r="J14" s="145"/>
      <c r="K14" s="144" t="str">
        <f>'punten competitie'!N14</f>
        <v>N</v>
      </c>
    </row>
    <row r="15" spans="1:15">
      <c r="A15" s="72" t="s">
        <v>7</v>
      </c>
      <c r="B15" s="73">
        <v>45455</v>
      </c>
      <c r="C15" s="74">
        <v>60</v>
      </c>
      <c r="D15" s="59"/>
      <c r="E15" s="142" t="str">
        <f>'punten competitie'!F15</f>
        <v>N</v>
      </c>
      <c r="F15" s="78"/>
      <c r="G15" s="72" t="s">
        <v>77</v>
      </c>
      <c r="H15" s="73">
        <v>45529</v>
      </c>
      <c r="I15" s="84">
        <v>100</v>
      </c>
      <c r="J15" s="145"/>
      <c r="K15" s="144" t="str">
        <f>'punten competitie'!N15</f>
        <v>N</v>
      </c>
    </row>
    <row r="16" spans="1:15">
      <c r="A16" s="72" t="s">
        <v>7</v>
      </c>
      <c r="B16" s="73">
        <v>45462</v>
      </c>
      <c r="C16" s="74">
        <v>60</v>
      </c>
      <c r="D16" s="59"/>
      <c r="E16" s="142" t="str">
        <f>'punten competitie'!F16</f>
        <v>N</v>
      </c>
      <c r="F16" s="78"/>
      <c r="G16" s="72" t="s">
        <v>65</v>
      </c>
      <c r="H16" s="73">
        <v>45534</v>
      </c>
      <c r="I16" s="84">
        <v>90</v>
      </c>
      <c r="J16" s="145"/>
      <c r="K16" s="144" t="str">
        <f>'punten competitie'!N16</f>
        <v>N</v>
      </c>
    </row>
    <row r="17" spans="1:11">
      <c r="A17" s="72" t="s">
        <v>7</v>
      </c>
      <c r="B17" s="73">
        <v>45469</v>
      </c>
      <c r="C17" s="74">
        <v>60</v>
      </c>
      <c r="D17" s="59"/>
      <c r="E17" s="142" t="str">
        <f>'punten competitie'!F17</f>
        <v>N</v>
      </c>
      <c r="F17" s="78"/>
      <c r="G17" s="72" t="s">
        <v>82</v>
      </c>
      <c r="H17" s="73">
        <v>45535</v>
      </c>
      <c r="I17" s="84">
        <v>125</v>
      </c>
      <c r="J17" s="145"/>
      <c r="K17" s="144" t="str">
        <f>'punten competitie'!N17</f>
        <v>N</v>
      </c>
    </row>
    <row r="18" spans="1:11">
      <c r="A18" s="72" t="s">
        <v>7</v>
      </c>
      <c r="B18" s="73">
        <v>45476</v>
      </c>
      <c r="C18" s="74">
        <v>60</v>
      </c>
      <c r="D18" s="59"/>
      <c r="E18" s="142" t="str">
        <f>'punten competitie'!F18</f>
        <v>N</v>
      </c>
      <c r="F18" s="78"/>
      <c r="G18" s="72" t="s">
        <v>66</v>
      </c>
      <c r="H18" s="73">
        <v>45536</v>
      </c>
      <c r="I18" s="84">
        <v>90</v>
      </c>
      <c r="J18" s="145"/>
      <c r="K18" s="144" t="str">
        <f>'punten competitie'!N18</f>
        <v>N</v>
      </c>
    </row>
    <row r="19" spans="1:11">
      <c r="A19" s="72" t="s">
        <v>7</v>
      </c>
      <c r="B19" s="73">
        <v>45483</v>
      </c>
      <c r="C19" s="74">
        <v>60</v>
      </c>
      <c r="D19" s="59"/>
      <c r="E19" s="142" t="str">
        <f>'punten competitie'!F19</f>
        <v>N</v>
      </c>
      <c r="F19" s="78"/>
      <c r="G19" s="72" t="s">
        <v>73</v>
      </c>
      <c r="H19" s="73">
        <v>45557</v>
      </c>
      <c r="I19" s="84">
        <v>100</v>
      </c>
      <c r="J19" s="145"/>
      <c r="K19" s="144" t="str">
        <f>'punten competitie'!N19</f>
        <v>N</v>
      </c>
    </row>
    <row r="20" spans="1:11">
      <c r="A20" s="72" t="s">
        <v>7</v>
      </c>
      <c r="B20" s="73">
        <v>45490</v>
      </c>
      <c r="C20" s="74">
        <v>60</v>
      </c>
      <c r="D20" s="59"/>
      <c r="E20" s="142" t="str">
        <f>'punten competitie'!F20</f>
        <v>N</v>
      </c>
      <c r="F20" s="78"/>
      <c r="G20" s="72" t="s">
        <v>64</v>
      </c>
      <c r="H20" s="73">
        <v>45592</v>
      </c>
      <c r="I20" s="84">
        <v>50</v>
      </c>
      <c r="J20" s="145"/>
      <c r="K20" s="144" t="str">
        <f>'punten competitie'!N20</f>
        <v>N</v>
      </c>
    </row>
    <row r="21" spans="1:11">
      <c r="A21" s="72" t="s">
        <v>7</v>
      </c>
      <c r="B21" s="73">
        <v>45497</v>
      </c>
      <c r="C21" s="74">
        <v>60</v>
      </c>
      <c r="D21" s="59"/>
      <c r="E21" s="142" t="str">
        <f>'punten competitie'!F21</f>
        <v>N</v>
      </c>
      <c r="F21" s="78"/>
      <c r="G21" s="72"/>
      <c r="H21" s="73"/>
      <c r="I21" s="84"/>
      <c r="J21" s="145"/>
      <c r="K21" s="144"/>
    </row>
    <row r="22" spans="1:11">
      <c r="A22" s="72" t="s">
        <v>7</v>
      </c>
      <c r="B22" s="73">
        <v>45504</v>
      </c>
      <c r="C22" s="74">
        <v>60</v>
      </c>
      <c r="D22" s="59"/>
      <c r="E22" s="142" t="str">
        <f>'punten competitie'!F22</f>
        <v>N</v>
      </c>
      <c r="F22" s="78"/>
      <c r="G22" s="94"/>
      <c r="H22" s="146"/>
      <c r="I22" s="86" t="s">
        <v>63</v>
      </c>
      <c r="J22" s="99"/>
      <c r="K22" s="86">
        <f>SUM(K5:K20)</f>
        <v>0</v>
      </c>
    </row>
    <row r="23" spans="1:11">
      <c r="A23" s="72" t="s">
        <v>7</v>
      </c>
      <c r="B23" s="73">
        <v>45511</v>
      </c>
      <c r="C23" s="74">
        <v>60</v>
      </c>
      <c r="D23" s="59"/>
      <c r="E23" s="142" t="str">
        <f>'punten competitie'!F23</f>
        <v>N</v>
      </c>
      <c r="F23" s="78"/>
      <c r="G23" s="98"/>
    </row>
    <row r="24" spans="1:11">
      <c r="A24" s="72" t="s">
        <v>7</v>
      </c>
      <c r="B24" s="73">
        <v>45518</v>
      </c>
      <c r="C24" s="74">
        <v>60</v>
      </c>
      <c r="D24" s="59"/>
      <c r="E24" s="142" t="str">
        <f>'punten competitie'!F24</f>
        <v>N</v>
      </c>
      <c r="F24" s="78"/>
      <c r="G24" s="98"/>
      <c r="H24" s="80"/>
      <c r="I24" s="96"/>
      <c r="J24" s="59"/>
      <c r="K24" s="48"/>
    </row>
    <row r="25" spans="1:11">
      <c r="A25" s="72" t="s">
        <v>7</v>
      </c>
      <c r="B25" s="73">
        <v>45525</v>
      </c>
      <c r="C25" s="74">
        <v>60</v>
      </c>
      <c r="D25" s="59"/>
      <c r="E25" s="142" t="str">
        <f>'punten competitie'!F25</f>
        <v>N</v>
      </c>
      <c r="F25" s="78"/>
      <c r="G25" s="98"/>
      <c r="H25" s="80"/>
      <c r="I25" s="96"/>
      <c r="J25" s="59"/>
      <c r="K25" s="48"/>
    </row>
    <row r="26" spans="1:11">
      <c r="A26" s="72" t="s">
        <v>7</v>
      </c>
      <c r="B26" s="73">
        <v>45532</v>
      </c>
      <c r="C26" s="74">
        <v>60</v>
      </c>
      <c r="D26" s="59"/>
      <c r="E26" s="142" t="str">
        <f>'punten competitie'!F26</f>
        <v>N</v>
      </c>
      <c r="F26" s="78"/>
      <c r="G26" s="98"/>
      <c r="H26" s="80"/>
      <c r="I26" s="96"/>
      <c r="J26" s="59"/>
      <c r="K26" s="48"/>
    </row>
    <row r="27" spans="1:11">
      <c r="A27" s="72" t="s">
        <v>7</v>
      </c>
      <c r="B27" s="73">
        <v>45539</v>
      </c>
      <c r="C27" s="74">
        <v>60</v>
      </c>
      <c r="D27" s="59"/>
      <c r="E27" s="142" t="str">
        <f>'punten competitie'!F27</f>
        <v>N</v>
      </c>
      <c r="F27" s="78"/>
      <c r="G27" s="98"/>
      <c r="H27" s="80"/>
      <c r="I27" s="96"/>
      <c r="J27" s="59"/>
      <c r="K27" s="48"/>
    </row>
    <row r="28" spans="1:11">
      <c r="A28" s="72" t="s">
        <v>7</v>
      </c>
      <c r="B28" s="73">
        <v>45546</v>
      </c>
      <c r="C28" s="74">
        <v>60</v>
      </c>
      <c r="D28" s="59"/>
      <c r="E28" s="142" t="str">
        <f>'punten competitie'!F28</f>
        <v>N</v>
      </c>
      <c r="F28" s="78"/>
      <c r="G28" s="98"/>
      <c r="H28" s="80"/>
      <c r="I28" s="96"/>
      <c r="J28" s="59"/>
      <c r="K28" s="48"/>
    </row>
    <row r="29" spans="1:11">
      <c r="A29" s="72" t="s">
        <v>7</v>
      </c>
      <c r="B29" s="73">
        <v>45553</v>
      </c>
      <c r="C29" s="74">
        <v>60</v>
      </c>
      <c r="D29" s="59"/>
      <c r="E29" s="142" t="str">
        <f>'punten competitie'!F29</f>
        <v>N</v>
      </c>
      <c r="F29" s="78"/>
      <c r="G29" s="98"/>
      <c r="H29" s="80"/>
      <c r="I29" s="96"/>
      <c r="J29" s="59"/>
      <c r="K29" s="48"/>
    </row>
    <row r="30" spans="1:11">
      <c r="A30" s="72" t="s">
        <v>7</v>
      </c>
      <c r="B30" s="73">
        <v>45560</v>
      </c>
      <c r="C30" s="74">
        <v>60</v>
      </c>
      <c r="D30" s="59"/>
      <c r="E30" s="142" t="str">
        <f>'punten competitie'!F30</f>
        <v>N</v>
      </c>
      <c r="F30" s="78"/>
      <c r="G30" s="98"/>
      <c r="H30" s="80"/>
      <c r="I30" s="96"/>
      <c r="K30" s="48"/>
    </row>
    <row r="31" spans="1:11">
      <c r="A31" s="94"/>
      <c r="B31" s="146"/>
      <c r="C31" s="86" t="s">
        <v>63</v>
      </c>
      <c r="D31" s="99"/>
      <c r="E31" s="147">
        <f>SUM(E5:E30)</f>
        <v>0</v>
      </c>
      <c r="F31" s="78"/>
      <c r="G31" s="98"/>
      <c r="H31" s="80"/>
      <c r="I31" s="96"/>
      <c r="K31" s="48"/>
    </row>
    <row r="32" spans="1:11">
      <c r="A32" s="98"/>
      <c r="B32" s="80"/>
      <c r="C32" s="61"/>
      <c r="E32" s="148"/>
      <c r="F32" s="99"/>
    </row>
    <row r="33" spans="1:11">
      <c r="A33" s="98"/>
      <c r="B33" s="80"/>
      <c r="C33" s="61"/>
      <c r="D33" s="99"/>
      <c r="E33" s="148"/>
      <c r="F33" s="99"/>
      <c r="H33" s="86"/>
      <c r="I33" s="86"/>
      <c r="J33" s="99"/>
      <c r="K33" s="86"/>
    </row>
    <row r="34" spans="1:11">
      <c r="A34" s="98"/>
      <c r="B34" s="80"/>
      <c r="C34" s="61"/>
      <c r="D34" s="99"/>
      <c r="E34" s="148"/>
      <c r="F34" s="99"/>
      <c r="H34" s="86"/>
      <c r="I34" s="86"/>
      <c r="J34" s="99"/>
      <c r="K34" s="86"/>
    </row>
    <row r="35" spans="1:11">
      <c r="A35" s="98"/>
      <c r="B35" s="80"/>
      <c r="C35" s="61"/>
      <c r="D35" s="99"/>
      <c r="E35" s="148"/>
      <c r="F35" s="99"/>
      <c r="H35" s="86"/>
      <c r="I35" s="86"/>
      <c r="J35" s="99"/>
      <c r="K35" s="86"/>
    </row>
    <row r="36" spans="1:11">
      <c r="A36" s="98"/>
      <c r="B36" s="80"/>
      <c r="C36" s="61"/>
      <c r="D36" s="99"/>
      <c r="E36" s="148"/>
      <c r="F36" s="99"/>
      <c r="H36" s="86"/>
      <c r="I36" s="86"/>
      <c r="J36" s="99"/>
      <c r="K36" s="86"/>
    </row>
    <row r="37" spans="1:11">
      <c r="A37" s="98"/>
      <c r="B37" s="80"/>
      <c r="C37" s="61"/>
      <c r="D37" s="99"/>
      <c r="E37" s="148"/>
      <c r="F37" s="99"/>
      <c r="H37" s="86"/>
      <c r="I37" s="86"/>
      <c r="J37" s="99"/>
      <c r="K37" s="86"/>
    </row>
    <row r="38" spans="1:11">
      <c r="A38" s="98"/>
      <c r="B38" s="80"/>
      <c r="C38" s="61"/>
      <c r="D38" s="99"/>
      <c r="E38" s="148"/>
      <c r="F38" s="99"/>
      <c r="H38" s="86"/>
      <c r="I38" s="86"/>
      <c r="J38" s="99"/>
      <c r="K38" s="86"/>
    </row>
    <row r="39" spans="1:11">
      <c r="A39" s="98"/>
      <c r="B39" s="80"/>
      <c r="C39" s="61"/>
      <c r="D39" s="59"/>
      <c r="E39" s="148"/>
      <c r="F39" s="59"/>
      <c r="G39" s="98"/>
    </row>
    <row r="40" spans="1:11">
      <c r="A40" s="59"/>
      <c r="F40" s="59"/>
      <c r="G40" s="98"/>
      <c r="H40" s="80"/>
      <c r="I40" s="96"/>
      <c r="J40" s="59"/>
      <c r="K40" s="61"/>
    </row>
    <row r="41" spans="1:11">
      <c r="A41" s="59"/>
      <c r="B41" s="61"/>
      <c r="C41" s="59"/>
      <c r="D41" s="59"/>
      <c r="E41" s="59"/>
      <c r="F41" s="59"/>
      <c r="G41" s="98"/>
      <c r="J41" s="59"/>
      <c r="K41" s="61"/>
    </row>
    <row r="42" spans="1:11">
      <c r="A42" s="59"/>
      <c r="B42" s="61"/>
      <c r="C42" s="59"/>
      <c r="D42" s="59"/>
      <c r="E42" s="59"/>
      <c r="F42" s="59"/>
      <c r="G42" s="98"/>
      <c r="J42" s="59"/>
      <c r="K42" s="61"/>
    </row>
    <row r="43" spans="1:11">
      <c r="A43" s="59"/>
      <c r="B43" s="61"/>
      <c r="C43" s="59"/>
      <c r="D43" s="59"/>
      <c r="E43" s="59"/>
      <c r="F43" s="59"/>
      <c r="G43" s="98"/>
      <c r="J43" s="59"/>
      <c r="K43" s="61"/>
    </row>
    <row r="44" spans="1:11">
      <c r="A44" s="59"/>
      <c r="B44" s="61"/>
      <c r="C44" s="59"/>
      <c r="D44" s="59"/>
      <c r="E44" s="59"/>
      <c r="F44" s="59"/>
      <c r="G44" s="59"/>
      <c r="H44" s="86"/>
      <c r="I44" s="86"/>
      <c r="J44" s="59"/>
      <c r="K44" s="59"/>
    </row>
    <row r="45" spans="1:11">
      <c r="A45" s="59"/>
      <c r="B45" s="61"/>
      <c r="C45" s="59"/>
      <c r="D45" s="59"/>
      <c r="E45" s="59"/>
      <c r="G45" s="59"/>
      <c r="H45" s="61"/>
      <c r="I45" s="61"/>
      <c r="J45" s="59"/>
      <c r="K45" s="59"/>
    </row>
    <row r="46" spans="1:11">
      <c r="A46" s="68" t="s">
        <v>25</v>
      </c>
      <c r="B46" s="69" t="s">
        <v>2</v>
      </c>
      <c r="C46" s="68" t="s">
        <v>3</v>
      </c>
      <c r="D46" s="140"/>
      <c r="E46" s="149" t="s">
        <v>4</v>
      </c>
      <c r="F46" s="78">
        <v>90</v>
      </c>
      <c r="G46" s="68" t="s">
        <v>28</v>
      </c>
      <c r="H46" s="69" t="s">
        <v>2</v>
      </c>
      <c r="I46" s="69" t="s">
        <v>3</v>
      </c>
      <c r="J46" s="113"/>
      <c r="K46" s="150" t="s">
        <v>4</v>
      </c>
    </row>
    <row r="47" spans="1:11">
      <c r="A47" s="90" t="s">
        <v>27</v>
      </c>
      <c r="B47" s="111">
        <v>45358</v>
      </c>
      <c r="C47" s="74">
        <v>90</v>
      </c>
      <c r="D47" s="59"/>
      <c r="E47" s="144" t="str">
        <f>'punten competitie'!F47</f>
        <v>N</v>
      </c>
      <c r="F47" s="78"/>
      <c r="G47" s="72" t="s">
        <v>29</v>
      </c>
      <c r="H47" s="73">
        <v>45361</v>
      </c>
      <c r="I47" s="74">
        <v>80</v>
      </c>
      <c r="J47" s="59"/>
      <c r="K47" s="144" t="str">
        <f>'punten competitie'!N48</f>
        <v>N</v>
      </c>
    </row>
    <row r="48" spans="1:11">
      <c r="A48" s="90" t="s">
        <v>27</v>
      </c>
      <c r="B48" s="111">
        <v>45365</v>
      </c>
      <c r="C48" s="74">
        <v>90</v>
      </c>
      <c r="D48" s="59"/>
      <c r="E48" s="144" t="str">
        <f>'punten competitie'!F48</f>
        <v>N</v>
      </c>
      <c r="F48" s="78"/>
      <c r="G48" s="72" t="s">
        <v>29</v>
      </c>
      <c r="H48" s="73">
        <v>45368</v>
      </c>
      <c r="I48" s="74">
        <v>80</v>
      </c>
      <c r="J48" s="59"/>
      <c r="K48" s="144" t="str">
        <f>'punten competitie'!N49</f>
        <v>N</v>
      </c>
    </row>
    <row r="49" spans="1:11">
      <c r="A49" s="90" t="s">
        <v>27</v>
      </c>
      <c r="B49" s="111">
        <v>45372</v>
      </c>
      <c r="C49" s="74">
        <v>90</v>
      </c>
      <c r="D49" s="59"/>
      <c r="E49" s="144" t="str">
        <f>'punten competitie'!F49</f>
        <v>N</v>
      </c>
      <c r="F49" s="78"/>
      <c r="G49" s="72" t="s">
        <v>29</v>
      </c>
      <c r="H49" s="73">
        <v>45375</v>
      </c>
      <c r="I49" s="74">
        <v>80</v>
      </c>
      <c r="J49" s="59"/>
      <c r="K49" s="144" t="str">
        <f>'punten competitie'!N50</f>
        <v>N</v>
      </c>
    </row>
    <row r="50" spans="1:11">
      <c r="A50" s="90" t="s">
        <v>27</v>
      </c>
      <c r="B50" s="111">
        <v>45379</v>
      </c>
      <c r="C50" s="74">
        <v>90</v>
      </c>
      <c r="D50" s="59"/>
      <c r="E50" s="144" t="str">
        <f>'punten competitie'!F50</f>
        <v>N</v>
      </c>
      <c r="F50" s="78"/>
      <c r="G50" s="72" t="s">
        <v>29</v>
      </c>
      <c r="H50" s="73">
        <v>45382</v>
      </c>
      <c r="I50" s="74">
        <v>80</v>
      </c>
      <c r="J50" s="59"/>
      <c r="K50" s="144" t="str">
        <f>'punten competitie'!N51</f>
        <v>N</v>
      </c>
    </row>
    <row r="51" spans="1:11">
      <c r="A51" s="90" t="s">
        <v>27</v>
      </c>
      <c r="B51" s="111">
        <v>45386</v>
      </c>
      <c r="C51" s="74">
        <v>90</v>
      </c>
      <c r="D51" s="59"/>
      <c r="E51" s="144" t="str">
        <f>'punten competitie'!F51</f>
        <v>N</v>
      </c>
      <c r="F51" s="78"/>
      <c r="G51" s="72" t="s">
        <v>29</v>
      </c>
      <c r="H51" s="73">
        <v>45396</v>
      </c>
      <c r="I51" s="74">
        <v>80</v>
      </c>
      <c r="J51" s="59"/>
      <c r="K51" s="144" t="str">
        <f>'punten competitie'!N52</f>
        <v>N</v>
      </c>
    </row>
    <row r="52" spans="1:11">
      <c r="A52" s="90" t="s">
        <v>27</v>
      </c>
      <c r="B52" s="111">
        <v>45393</v>
      </c>
      <c r="C52" s="74">
        <v>90</v>
      </c>
      <c r="D52" s="59"/>
      <c r="E52" s="144" t="str">
        <f>'punten competitie'!F52</f>
        <v>N</v>
      </c>
      <c r="F52" s="78"/>
      <c r="G52" s="72" t="s">
        <v>29</v>
      </c>
      <c r="H52" s="73">
        <v>45403</v>
      </c>
      <c r="I52" s="74">
        <v>80</v>
      </c>
      <c r="J52" s="59"/>
      <c r="K52" s="144" t="str">
        <f>'punten competitie'!N53</f>
        <v>N</v>
      </c>
    </row>
    <row r="53" spans="1:11">
      <c r="A53" s="90" t="s">
        <v>27</v>
      </c>
      <c r="B53" s="111">
        <v>45400</v>
      </c>
      <c r="C53" s="74">
        <v>90</v>
      </c>
      <c r="D53" s="59"/>
      <c r="E53" s="144" t="str">
        <f>'punten competitie'!F53</f>
        <v>N</v>
      </c>
      <c r="F53" s="78"/>
      <c r="G53" s="72" t="s">
        <v>29</v>
      </c>
      <c r="H53" s="73">
        <v>45410</v>
      </c>
      <c r="I53" s="74">
        <v>80</v>
      </c>
      <c r="J53" s="59"/>
      <c r="K53" s="144" t="str">
        <f>'punten competitie'!N54</f>
        <v>N</v>
      </c>
    </row>
    <row r="54" spans="1:11">
      <c r="A54" s="90" t="s">
        <v>27</v>
      </c>
      <c r="B54" s="111">
        <v>45407</v>
      </c>
      <c r="C54" s="74">
        <v>90</v>
      </c>
      <c r="D54" s="59"/>
      <c r="E54" s="144" t="str">
        <f>'punten competitie'!F54</f>
        <v>N</v>
      </c>
      <c r="F54" s="78"/>
      <c r="G54" s="72" t="s">
        <v>29</v>
      </c>
      <c r="H54" s="73">
        <v>45424</v>
      </c>
      <c r="I54" s="74">
        <v>80</v>
      </c>
      <c r="J54" s="59"/>
      <c r="K54" s="144" t="str">
        <f>'punten competitie'!N55</f>
        <v>N</v>
      </c>
    </row>
    <row r="55" spans="1:11">
      <c r="A55" s="90" t="s">
        <v>27</v>
      </c>
      <c r="B55" s="111">
        <v>45414</v>
      </c>
      <c r="C55" s="74">
        <v>90</v>
      </c>
      <c r="D55" s="59"/>
      <c r="E55" s="144" t="str">
        <f>'punten competitie'!F55</f>
        <v>N</v>
      </c>
      <c r="F55" s="78"/>
      <c r="G55" s="72" t="s">
        <v>29</v>
      </c>
      <c r="H55" s="73">
        <v>45431</v>
      </c>
      <c r="I55" s="74">
        <v>80</v>
      </c>
      <c r="J55" s="59"/>
      <c r="K55" s="144" t="str">
        <f>'punten competitie'!N56</f>
        <v>N</v>
      </c>
    </row>
    <row r="56" spans="1:11">
      <c r="A56" s="90" t="s">
        <v>27</v>
      </c>
      <c r="B56" s="111">
        <v>45421</v>
      </c>
      <c r="C56" s="74">
        <v>90</v>
      </c>
      <c r="D56" s="59"/>
      <c r="E56" s="144" t="str">
        <f>'punten competitie'!F56</f>
        <v>N</v>
      </c>
      <c r="F56" s="78"/>
      <c r="G56" s="72" t="s">
        <v>29</v>
      </c>
      <c r="H56" s="73">
        <v>45438</v>
      </c>
      <c r="I56" s="74">
        <v>80</v>
      </c>
      <c r="J56" s="59"/>
      <c r="K56" s="144" t="str">
        <f>'punten competitie'!N57</f>
        <v>N</v>
      </c>
    </row>
    <row r="57" spans="1:11">
      <c r="A57" s="90" t="s">
        <v>27</v>
      </c>
      <c r="B57" s="111">
        <v>45428</v>
      </c>
      <c r="C57" s="74">
        <v>90</v>
      </c>
      <c r="D57" s="59"/>
      <c r="E57" s="144" t="str">
        <f>'punten competitie'!F57</f>
        <v>N</v>
      </c>
      <c r="F57" s="78"/>
      <c r="G57" s="72" t="s">
        <v>29</v>
      </c>
      <c r="H57" s="73">
        <v>45445</v>
      </c>
      <c r="I57" s="74">
        <v>80</v>
      </c>
      <c r="J57" s="59"/>
      <c r="K57" s="144" t="str">
        <f>'punten competitie'!N58</f>
        <v>N</v>
      </c>
    </row>
    <row r="58" spans="1:11">
      <c r="A58" s="90" t="s">
        <v>27</v>
      </c>
      <c r="B58" s="111">
        <v>45435</v>
      </c>
      <c r="C58" s="74">
        <v>90</v>
      </c>
      <c r="D58" s="59"/>
      <c r="E58" s="144" t="str">
        <f>'punten competitie'!F58</f>
        <v>N</v>
      </c>
      <c r="F58" s="78"/>
      <c r="G58" s="72" t="s">
        <v>29</v>
      </c>
      <c r="H58" s="73">
        <v>45452</v>
      </c>
      <c r="I58" s="74">
        <v>80</v>
      </c>
      <c r="J58" s="59"/>
      <c r="K58" s="144" t="str">
        <f>'punten competitie'!N59</f>
        <v>N</v>
      </c>
    </row>
    <row r="59" spans="1:11">
      <c r="A59" s="90" t="s">
        <v>27</v>
      </c>
      <c r="B59" s="111">
        <v>45442</v>
      </c>
      <c r="C59" s="74">
        <v>90</v>
      </c>
      <c r="D59" s="59"/>
      <c r="E59" s="144" t="str">
        <f>'punten competitie'!F59</f>
        <v>N</v>
      </c>
      <c r="F59" s="78"/>
      <c r="G59" s="72" t="s">
        <v>29</v>
      </c>
      <c r="H59" s="73">
        <v>45459</v>
      </c>
      <c r="I59" s="74">
        <v>80</v>
      </c>
      <c r="J59" s="59"/>
      <c r="K59" s="144" t="str">
        <f>'punten competitie'!N60</f>
        <v>N</v>
      </c>
    </row>
    <row r="60" spans="1:11">
      <c r="A60" s="90" t="s">
        <v>27</v>
      </c>
      <c r="B60" s="111">
        <v>45449</v>
      </c>
      <c r="C60" s="74">
        <v>90</v>
      </c>
      <c r="D60" s="59"/>
      <c r="E60" s="144" t="str">
        <f>'punten competitie'!F60</f>
        <v>N</v>
      </c>
      <c r="F60" s="78"/>
      <c r="G60" s="72" t="s">
        <v>29</v>
      </c>
      <c r="H60" s="73">
        <v>45466</v>
      </c>
      <c r="I60" s="74">
        <v>80</v>
      </c>
      <c r="J60" s="59"/>
      <c r="K60" s="144" t="str">
        <f>'punten competitie'!N61</f>
        <v>N</v>
      </c>
    </row>
    <row r="61" spans="1:11">
      <c r="A61" s="90" t="s">
        <v>27</v>
      </c>
      <c r="B61" s="111">
        <v>45456</v>
      </c>
      <c r="C61" s="74">
        <v>90</v>
      </c>
      <c r="D61" s="59"/>
      <c r="E61" s="144" t="str">
        <f>'punten competitie'!F61</f>
        <v>N</v>
      </c>
      <c r="F61" s="78"/>
      <c r="G61" s="72" t="s">
        <v>29</v>
      </c>
      <c r="H61" s="73">
        <v>45480</v>
      </c>
      <c r="I61" s="74">
        <v>80</v>
      </c>
      <c r="J61" s="59"/>
      <c r="K61" s="144" t="str">
        <f>'punten competitie'!N62</f>
        <v>N</v>
      </c>
    </row>
    <row r="62" spans="1:11">
      <c r="A62" s="90" t="s">
        <v>27</v>
      </c>
      <c r="B62" s="111">
        <v>45463</v>
      </c>
      <c r="C62" s="74">
        <v>90</v>
      </c>
      <c r="D62" s="59"/>
      <c r="E62" s="144" t="str">
        <f>'punten competitie'!F62</f>
        <v>N</v>
      </c>
      <c r="F62" s="78"/>
      <c r="G62" s="72" t="s">
        <v>29</v>
      </c>
      <c r="H62" s="73">
        <v>45487</v>
      </c>
      <c r="I62" s="74">
        <v>80</v>
      </c>
      <c r="J62" s="59"/>
      <c r="K62" s="144" t="str">
        <f>'punten competitie'!N63</f>
        <v>N</v>
      </c>
    </row>
    <row r="63" spans="1:11">
      <c r="A63" s="90" t="s">
        <v>27</v>
      </c>
      <c r="B63" s="111">
        <v>45470</v>
      </c>
      <c r="C63" s="74">
        <v>90</v>
      </c>
      <c r="D63" s="59"/>
      <c r="E63" s="144" t="str">
        <f>'punten competitie'!F63</f>
        <v>N</v>
      </c>
      <c r="F63" s="78"/>
      <c r="G63" s="72" t="s">
        <v>29</v>
      </c>
      <c r="H63" s="73">
        <v>45494</v>
      </c>
      <c r="I63" s="74">
        <v>80</v>
      </c>
      <c r="J63" s="59"/>
      <c r="K63" s="144" t="str">
        <f>'punten competitie'!N64</f>
        <v>N</v>
      </c>
    </row>
    <row r="64" spans="1:11">
      <c r="A64" s="90" t="s">
        <v>27</v>
      </c>
      <c r="B64" s="111">
        <v>45477</v>
      </c>
      <c r="C64" s="74">
        <v>90</v>
      </c>
      <c r="D64" s="59"/>
      <c r="E64" s="144" t="str">
        <f>'punten competitie'!F64</f>
        <v>N</v>
      </c>
      <c r="F64" s="78"/>
      <c r="G64" s="72" t="s">
        <v>29</v>
      </c>
      <c r="H64" s="73">
        <v>45508</v>
      </c>
      <c r="I64" s="74">
        <v>80</v>
      </c>
      <c r="J64" s="59"/>
      <c r="K64" s="144" t="str">
        <f>'punten competitie'!N65</f>
        <v>N</v>
      </c>
    </row>
    <row r="65" spans="1:11">
      <c r="A65" s="90" t="s">
        <v>27</v>
      </c>
      <c r="B65" s="111">
        <v>45484</v>
      </c>
      <c r="C65" s="74">
        <v>90</v>
      </c>
      <c r="D65" s="59"/>
      <c r="E65" s="144" t="str">
        <f>'punten competitie'!F65</f>
        <v>N</v>
      </c>
      <c r="F65" s="78"/>
      <c r="G65" s="72" t="s">
        <v>29</v>
      </c>
      <c r="H65" s="73">
        <v>45515</v>
      </c>
      <c r="I65" s="74">
        <v>80</v>
      </c>
      <c r="J65" s="59"/>
      <c r="K65" s="144" t="str">
        <f>'punten competitie'!N66</f>
        <v>N</v>
      </c>
    </row>
    <row r="66" spans="1:11">
      <c r="A66" s="90" t="s">
        <v>27</v>
      </c>
      <c r="B66" s="111">
        <v>45491</v>
      </c>
      <c r="C66" s="74">
        <v>90</v>
      </c>
      <c r="D66" s="59"/>
      <c r="E66" s="144" t="str">
        <f>'punten competitie'!F66</f>
        <v>N</v>
      </c>
      <c r="F66" s="78"/>
      <c r="G66" s="72" t="s">
        <v>29</v>
      </c>
      <c r="H66" s="73">
        <v>45522</v>
      </c>
      <c r="I66" s="74">
        <v>80</v>
      </c>
      <c r="J66" s="59"/>
      <c r="K66" s="144" t="str">
        <f>'punten competitie'!N67</f>
        <v>N</v>
      </c>
    </row>
    <row r="67" spans="1:11">
      <c r="A67" s="90" t="s">
        <v>27</v>
      </c>
      <c r="B67" s="111">
        <v>45498</v>
      </c>
      <c r="C67" s="74">
        <v>90</v>
      </c>
      <c r="D67" s="59"/>
      <c r="E67" s="144" t="str">
        <f>'punten competitie'!F67</f>
        <v>N</v>
      </c>
      <c r="F67" s="78"/>
      <c r="G67" s="72" t="s">
        <v>29</v>
      </c>
      <c r="H67" s="73">
        <v>45543</v>
      </c>
      <c r="I67" s="74">
        <v>80</v>
      </c>
      <c r="J67" s="59"/>
      <c r="K67" s="144" t="str">
        <f>'punten competitie'!N68</f>
        <v>N</v>
      </c>
    </row>
    <row r="68" spans="1:11">
      <c r="A68" s="90" t="s">
        <v>27</v>
      </c>
      <c r="B68" s="111">
        <v>45505</v>
      </c>
      <c r="C68" s="74">
        <v>90</v>
      </c>
      <c r="D68" s="59"/>
      <c r="E68" s="144" t="str">
        <f>'punten competitie'!F68</f>
        <v>N</v>
      </c>
      <c r="F68" s="78"/>
      <c r="G68" s="72" t="s">
        <v>29</v>
      </c>
      <c r="H68" s="73">
        <v>45550</v>
      </c>
      <c r="I68" s="74">
        <v>80</v>
      </c>
      <c r="J68" s="59"/>
      <c r="K68" s="144" t="str">
        <f>'punten competitie'!N69</f>
        <v>N</v>
      </c>
    </row>
    <row r="69" spans="1:11">
      <c r="A69" s="90" t="s">
        <v>27</v>
      </c>
      <c r="B69" s="111">
        <v>45512</v>
      </c>
      <c r="C69" s="74">
        <v>90</v>
      </c>
      <c r="D69" s="59"/>
      <c r="E69" s="144" t="str">
        <f>'punten competitie'!F69</f>
        <v>N</v>
      </c>
      <c r="F69" s="78"/>
      <c r="G69" s="72" t="s">
        <v>29</v>
      </c>
      <c r="H69" s="73">
        <v>45564</v>
      </c>
      <c r="I69" s="74">
        <v>80</v>
      </c>
      <c r="J69" s="59"/>
      <c r="K69" s="144" t="str">
        <f>'punten competitie'!N70</f>
        <v>N</v>
      </c>
    </row>
    <row r="70" spans="1:11">
      <c r="A70" s="90" t="s">
        <v>27</v>
      </c>
      <c r="B70" s="111">
        <v>45519</v>
      </c>
      <c r="C70" s="74">
        <v>90</v>
      </c>
      <c r="D70" s="59"/>
      <c r="E70" s="144" t="str">
        <f>'punten competitie'!F70</f>
        <v>N</v>
      </c>
      <c r="F70" s="78"/>
      <c r="G70" s="72" t="s">
        <v>29</v>
      </c>
      <c r="H70" s="73">
        <v>45571</v>
      </c>
      <c r="I70" s="74">
        <v>80</v>
      </c>
      <c r="J70" s="59"/>
      <c r="K70" s="144" t="str">
        <f>'punten competitie'!N71</f>
        <v>N</v>
      </c>
    </row>
    <row r="71" spans="1:11">
      <c r="A71" s="90" t="s">
        <v>27</v>
      </c>
      <c r="B71" s="111">
        <v>45526</v>
      </c>
      <c r="C71" s="74">
        <v>90</v>
      </c>
      <c r="D71" s="59"/>
      <c r="E71" s="144" t="str">
        <f>'punten competitie'!F71</f>
        <v>N</v>
      </c>
      <c r="F71" s="78"/>
      <c r="G71" s="72" t="s">
        <v>29</v>
      </c>
      <c r="H71" s="73">
        <v>45578</v>
      </c>
      <c r="I71" s="74">
        <v>80</v>
      </c>
      <c r="J71" s="59"/>
      <c r="K71" s="144" t="str">
        <f>'punten competitie'!N72</f>
        <v>N</v>
      </c>
    </row>
    <row r="72" spans="1:11">
      <c r="A72" s="90" t="s">
        <v>27</v>
      </c>
      <c r="B72" s="111">
        <v>45533</v>
      </c>
      <c r="C72" s="74">
        <v>90</v>
      </c>
      <c r="D72" s="59"/>
      <c r="E72" s="144" t="str">
        <f>'punten competitie'!F72</f>
        <v>N</v>
      </c>
      <c r="F72" s="78"/>
      <c r="G72" s="72" t="s">
        <v>29</v>
      </c>
      <c r="H72" s="73">
        <v>45585</v>
      </c>
      <c r="I72" s="74">
        <v>80</v>
      </c>
      <c r="J72" s="59"/>
      <c r="K72" s="144" t="str">
        <f>'punten competitie'!N73</f>
        <v>N</v>
      </c>
    </row>
    <row r="73" spans="1:11">
      <c r="A73" s="90" t="s">
        <v>27</v>
      </c>
      <c r="B73" s="111">
        <v>45540</v>
      </c>
      <c r="C73" s="74">
        <v>90</v>
      </c>
      <c r="D73" s="59"/>
      <c r="E73" s="144" t="str">
        <f>'punten competitie'!F73</f>
        <v>N</v>
      </c>
      <c r="F73" s="78"/>
      <c r="G73" s="94"/>
      <c r="H73" s="146"/>
      <c r="I73" s="86" t="s">
        <v>63</v>
      </c>
      <c r="J73" s="59"/>
      <c r="K73" s="86">
        <f>SUM(K47:K72)</f>
        <v>0</v>
      </c>
    </row>
    <row r="74" spans="1:11">
      <c r="A74" s="90" t="s">
        <v>27</v>
      </c>
      <c r="B74" s="111">
        <v>45547</v>
      </c>
      <c r="C74" s="74">
        <v>90</v>
      </c>
      <c r="D74" s="59"/>
      <c r="E74" s="144" t="str">
        <f>'punten competitie'!F74</f>
        <v>N</v>
      </c>
      <c r="F74" s="78"/>
      <c r="G74" s="98"/>
      <c r="H74" s="80"/>
      <c r="I74" s="61"/>
      <c r="J74" s="59"/>
      <c r="K74" s="48"/>
    </row>
    <row r="75" spans="1:11">
      <c r="A75" s="90" t="s">
        <v>27</v>
      </c>
      <c r="B75" s="111">
        <v>45554</v>
      </c>
      <c r="C75" s="74">
        <v>90</v>
      </c>
      <c r="D75" s="59"/>
      <c r="E75" s="144" t="str">
        <f>'punten competitie'!F75</f>
        <v>N</v>
      </c>
      <c r="F75" s="78"/>
      <c r="G75" s="98"/>
      <c r="H75" s="80"/>
      <c r="I75" s="61"/>
      <c r="J75" s="59"/>
      <c r="K75" s="48"/>
    </row>
    <row r="76" spans="1:11">
      <c r="A76" s="90" t="s">
        <v>27</v>
      </c>
      <c r="B76" s="111">
        <v>45561</v>
      </c>
      <c r="C76" s="74">
        <v>90</v>
      </c>
      <c r="D76" s="59"/>
      <c r="E76" s="144" t="str">
        <f>'punten competitie'!F76</f>
        <v>N</v>
      </c>
      <c r="F76" s="78"/>
      <c r="G76" s="98"/>
      <c r="H76" s="80"/>
      <c r="I76" s="61"/>
      <c r="J76" s="59"/>
      <c r="K76" s="48"/>
    </row>
    <row r="77" spans="1:11">
      <c r="A77" s="90" t="s">
        <v>27</v>
      </c>
      <c r="B77" s="111">
        <v>45568</v>
      </c>
      <c r="C77" s="74">
        <v>90</v>
      </c>
      <c r="D77" s="59"/>
      <c r="E77" s="144" t="str">
        <f>'punten competitie'!F77</f>
        <v>N</v>
      </c>
      <c r="F77" s="78"/>
      <c r="G77" s="98"/>
      <c r="H77" s="80"/>
      <c r="I77" s="61"/>
      <c r="J77" s="59"/>
      <c r="K77" s="48"/>
    </row>
    <row r="78" spans="1:11">
      <c r="A78" s="90" t="s">
        <v>27</v>
      </c>
      <c r="B78" s="111">
        <v>45575</v>
      </c>
      <c r="C78" s="74">
        <v>90</v>
      </c>
      <c r="D78" s="59"/>
      <c r="E78" s="144" t="str">
        <f>'punten competitie'!F78</f>
        <v>N</v>
      </c>
      <c r="F78" s="78"/>
      <c r="G78" s="98"/>
      <c r="H78" s="80"/>
      <c r="I78" s="61"/>
      <c r="J78" s="59"/>
      <c r="K78" s="48"/>
    </row>
    <row r="79" spans="1:11">
      <c r="A79" s="90" t="s">
        <v>27</v>
      </c>
      <c r="B79" s="111">
        <v>45582</v>
      </c>
      <c r="C79" s="74">
        <v>90</v>
      </c>
      <c r="D79" s="59"/>
      <c r="E79" s="144" t="str">
        <f>'punten competitie'!F79</f>
        <v>N</v>
      </c>
      <c r="F79" s="78"/>
      <c r="G79" s="98"/>
      <c r="H79" s="80"/>
      <c r="I79" s="61"/>
      <c r="J79" s="59"/>
      <c r="K79" s="48"/>
    </row>
    <row r="80" spans="1:11">
      <c r="A80" s="90" t="s">
        <v>27</v>
      </c>
      <c r="B80" s="111">
        <v>45589</v>
      </c>
      <c r="C80" s="74">
        <v>90</v>
      </c>
      <c r="D80" s="59"/>
      <c r="E80" s="144" t="str">
        <f>'punten competitie'!F80</f>
        <v>N</v>
      </c>
      <c r="F80" s="78"/>
      <c r="G80" s="98"/>
      <c r="H80" s="80"/>
      <c r="I80" s="61"/>
      <c r="J80" s="59"/>
      <c r="K80" s="48"/>
    </row>
    <row r="81" spans="1:11">
      <c r="A81" s="90" t="s">
        <v>27</v>
      </c>
      <c r="B81" s="111">
        <v>45596</v>
      </c>
      <c r="C81" s="74">
        <v>90</v>
      </c>
      <c r="D81" s="59"/>
      <c r="E81" s="144" t="str">
        <f>'punten competitie'!F81</f>
        <v>N</v>
      </c>
      <c r="G81" s="98"/>
      <c r="H81" s="80"/>
      <c r="I81" s="61"/>
      <c r="J81" s="59"/>
      <c r="K81" s="48"/>
    </row>
    <row r="82" spans="1:11">
      <c r="A82" s="59"/>
      <c r="C82" s="86" t="s">
        <v>63</v>
      </c>
      <c r="D82" s="59"/>
      <c r="E82" s="86">
        <f>SUM(E47:E81)</f>
        <v>0</v>
      </c>
      <c r="F82" s="59"/>
      <c r="G82" s="98"/>
      <c r="H82" s="80"/>
      <c r="I82" s="61"/>
      <c r="J82" s="59"/>
      <c r="K82" s="48"/>
    </row>
    <row r="83" spans="1:11">
      <c r="A83" s="59"/>
      <c r="B83" s="61"/>
      <c r="C83" s="59"/>
      <c r="D83" s="59"/>
      <c r="E83" s="59"/>
      <c r="F83" s="59"/>
      <c r="G83" s="59"/>
      <c r="H83" s="61"/>
    </row>
    <row r="84" spans="1:11">
      <c r="A84" s="59"/>
      <c r="F84" s="59"/>
      <c r="G84" s="59"/>
      <c r="H84" s="61"/>
      <c r="I84" s="61"/>
      <c r="J84" s="59"/>
      <c r="K84" s="59"/>
    </row>
    <row r="85" spans="1:11">
      <c r="A85" s="59"/>
      <c r="B85" s="61"/>
      <c r="C85" s="59"/>
      <c r="D85" s="59"/>
      <c r="E85" s="59"/>
      <c r="F85" s="59"/>
      <c r="G85" s="59"/>
      <c r="H85" s="61"/>
      <c r="I85" s="61"/>
      <c r="J85" s="59"/>
      <c r="K85" s="59"/>
    </row>
    <row r="86" spans="1:11">
      <c r="A86" s="59"/>
      <c r="B86" s="61"/>
      <c r="C86" s="59"/>
      <c r="D86" s="59"/>
      <c r="E86" s="59"/>
      <c r="F86" s="59"/>
      <c r="G86" s="59"/>
      <c r="H86" s="61"/>
      <c r="I86" s="61"/>
      <c r="J86" s="59"/>
      <c r="K86" s="59"/>
    </row>
    <row r="87" spans="1:11">
      <c r="A87" s="59"/>
      <c r="B87" s="61"/>
      <c r="C87" s="59"/>
      <c r="D87" s="59"/>
      <c r="E87" s="59"/>
      <c r="F87" s="59"/>
      <c r="G87" s="59"/>
      <c r="H87" s="61"/>
      <c r="I87" s="61"/>
      <c r="J87" s="59"/>
      <c r="K87" s="59"/>
    </row>
    <row r="88" spans="1:11">
      <c r="A88" s="59"/>
      <c r="B88" s="61"/>
      <c r="C88" s="59"/>
      <c r="D88" s="59"/>
      <c r="E88" s="59"/>
      <c r="F88" s="59"/>
      <c r="G88" s="59"/>
      <c r="H88" s="61"/>
      <c r="I88" s="61"/>
      <c r="J88" s="59"/>
      <c r="K88" s="59"/>
    </row>
    <row r="89" spans="1:11">
      <c r="A89" s="59"/>
      <c r="B89" s="61"/>
      <c r="C89" s="59"/>
      <c r="D89" s="59"/>
      <c r="E89" s="59"/>
      <c r="F89" s="59"/>
      <c r="G89" s="59"/>
      <c r="H89" s="61"/>
      <c r="I89" s="61"/>
      <c r="J89" s="59"/>
      <c r="K89" s="59"/>
    </row>
    <row r="90" spans="1:11">
      <c r="A90" s="59"/>
      <c r="B90" s="61"/>
      <c r="C90" s="59"/>
      <c r="D90" s="59"/>
      <c r="E90" s="59"/>
      <c r="F90" s="59"/>
      <c r="G90" s="59"/>
      <c r="H90" s="61"/>
      <c r="I90" s="61"/>
      <c r="J90" s="59"/>
      <c r="K90" s="59"/>
    </row>
    <row r="91" spans="1:11">
      <c r="A91" s="59"/>
      <c r="B91" s="61"/>
      <c r="C91" s="59"/>
      <c r="D91" s="59"/>
      <c r="E91" s="59"/>
      <c r="F91" s="59"/>
      <c r="G91" s="59"/>
      <c r="H91" s="61"/>
      <c r="I91" s="61"/>
      <c r="J91" s="59"/>
      <c r="K91" s="59"/>
    </row>
    <row r="92" spans="1:11">
      <c r="A92" s="59"/>
      <c r="B92" s="61"/>
      <c r="C92" s="59"/>
      <c r="D92" s="59"/>
      <c r="E92" s="59"/>
      <c r="F92" s="59"/>
      <c r="G92" s="59"/>
      <c r="H92" s="61"/>
      <c r="I92" s="61"/>
      <c r="J92" s="59"/>
      <c r="K92" s="59"/>
    </row>
    <row r="93" spans="1:11">
      <c r="A93" s="59"/>
      <c r="B93" s="61"/>
      <c r="C93" s="59"/>
      <c r="D93" s="59"/>
      <c r="E93" s="59"/>
      <c r="F93" s="59"/>
      <c r="G93" s="59"/>
      <c r="H93" s="61"/>
      <c r="I93" s="61"/>
      <c r="J93" s="59"/>
      <c r="K93" s="59"/>
    </row>
    <row r="94" spans="1:11">
      <c r="A94" s="59"/>
      <c r="B94" s="61"/>
      <c r="C94" s="59"/>
      <c r="D94" s="59"/>
      <c r="E94" s="59"/>
      <c r="F94" s="59"/>
      <c r="G94" s="59"/>
      <c r="H94" s="61"/>
      <c r="I94" s="61"/>
      <c r="J94" s="59"/>
      <c r="K94" s="59"/>
    </row>
    <row r="95" spans="1:11">
      <c r="A95" s="59"/>
      <c r="B95" s="61"/>
      <c r="C95" s="59"/>
      <c r="D95" s="59"/>
      <c r="E95" s="59"/>
      <c r="F95" s="59"/>
      <c r="G95" s="59"/>
      <c r="H95" s="61"/>
      <c r="I95" s="61"/>
      <c r="J95" s="59"/>
      <c r="K95" s="59"/>
    </row>
    <row r="96" spans="1:11">
      <c r="A96" s="59"/>
      <c r="B96" s="61"/>
      <c r="C96" s="59"/>
      <c r="D96" s="59"/>
      <c r="E96" s="59"/>
      <c r="F96" s="59"/>
      <c r="G96" s="59"/>
      <c r="H96" s="61"/>
      <c r="I96" s="61"/>
      <c r="J96" s="59"/>
      <c r="K96" s="59"/>
    </row>
  </sheetData>
  <sheetProtection algorithmName="SHA-512" hashValue="HtiRXnvysvfp28bzf7XjGkkQ/adgsPaSCQXfojcJVFfonW6moAx/21ZX6Bg9fuhjDLi4B8gv1eSG+yUBp+Vdog==" saltValue="X3k38ZOlYXBHGvb/+uv/PA==" spinCount="100000" sheet="1" objects="1" scenarios="1"/>
  <customSheetViews>
    <customSheetView guid="{2F3113DA-182D-49EA-BFF3-EE7B9A8F3629}" scale="60" fitToPage="1">
      <selection activeCell="S54" sqref="S54"/>
      <pageMargins left="0.70866141732283472" right="0.70866141732283472" top="0.74803149606299213" bottom="0.74803149606299213" header="0.31496062992125984" footer="0.31496062992125984"/>
      <pageSetup paperSize="9" scale="62" orientation="portrait" horizontalDpi="4294967293" verticalDpi="4294967293" r:id="rId1"/>
      <headerFooter>
        <oddFooter>&amp;L&amp;8&amp;F&amp;C&amp;8&amp;A&amp;R&amp;8&amp;D</oddFooter>
      </headerFooter>
    </customSheetView>
    <customSheetView guid="{97241922-771F-49A9-B2FF-CEF381793412}" scale="60" fitToPage="1">
      <selection activeCell="O36" sqref="O36"/>
      <pageMargins left="0.70866141732283472" right="0.70866141732283472" top="0.74803149606299213" bottom="0.74803149606299213" header="0.31496062992125984" footer="0.31496062992125984"/>
      <pageSetup paperSize="9" scale="62" orientation="portrait" horizontalDpi="4294967293" verticalDpi="4294967293" r:id="rId2"/>
      <headerFooter>
        <oddFooter>&amp;L&amp;8&amp;F&amp;C&amp;8&amp;A&amp;R&amp;8&amp;D</oddFooter>
      </headerFooter>
    </customSheetView>
  </customSheetViews>
  <mergeCells count="2">
    <mergeCell ref="A1:K1"/>
    <mergeCell ref="B2:G2"/>
  </mergeCells>
  <conditionalFormatting sqref="I5:I20">
    <cfRule type="cellIs" dxfId="0" priority="1" stopIfTrue="1" operator="equal">
      <formula>L5</formula>
    </cfRule>
  </conditionalFormatting>
  <dataValidations disablePrompts="1" count="1">
    <dataValidation type="list" allowBlank="1" showInputMessage="1" showErrorMessage="1" errorTitle="Klik X" error="Klik X aan of annuleren" prompt="Klik X" sqref="K40:K43" xr:uid="{00000000-0002-0000-0400-000000000000}">
      <formula1>$M$1</formula1>
    </dataValidation>
  </dataValidations>
  <pageMargins left="0.70866141732283472" right="0.70866141732283472" top="0.74803149606299213" bottom="0.74803149606299213" header="0.31496062992125984" footer="0.31496062992125984"/>
  <pageSetup paperSize="9" scale="65" fitToHeight="2" orientation="landscape" horizontalDpi="4294967293" verticalDpi="4294967293" r:id="rId3"/>
  <headerFooter>
    <oddFooter>&amp;L&amp;8&amp;F&amp;C&amp;8&amp;A&amp;R&amp;8&amp;D</oddFooter>
  </headerFooter>
  <rowBreaks count="1" manualBreakCount="1">
    <brk id="43" max="18" man="1"/>
  </row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ACE5E-9849-415C-BAF6-54E571004897}">
  <sheetPr>
    <pageSetUpPr fitToPage="1"/>
  </sheetPr>
  <dimension ref="H1:R29"/>
  <sheetViews>
    <sheetView zoomScale="60" zoomScaleNormal="60" workbookViewId="0">
      <selection activeCell="G16" sqref="G16"/>
    </sheetView>
  </sheetViews>
  <sheetFormatPr defaultRowHeight="15.5"/>
  <sheetData>
    <row r="1" spans="16:18">
      <c r="P1" s="47"/>
      <c r="Q1" s="47"/>
      <c r="R1" s="47"/>
    </row>
    <row r="29" spans="8:8">
      <c r="H29" t="s">
        <v>85</v>
      </c>
    </row>
  </sheetData>
  <pageMargins left="0.7" right="0.7" top="0.75" bottom="0.75" header="0.3" footer="0.3"/>
  <pageSetup paperSize="9" scale="69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5</vt:i4>
      </vt:variant>
    </vt:vector>
  </HeadingPairs>
  <TitlesOfParts>
    <vt:vector size="11" baseType="lpstr">
      <vt:lpstr>startpagina</vt:lpstr>
      <vt:lpstr>punten competitie</vt:lpstr>
      <vt:lpstr>km competitie</vt:lpstr>
      <vt:lpstr>totaal overzicht</vt:lpstr>
      <vt:lpstr>printversie</vt:lpstr>
      <vt:lpstr>blad1</vt:lpstr>
      <vt:lpstr>'km competitie'!Afdrukbereik</vt:lpstr>
      <vt:lpstr>printversie!Afdrukbereik</vt:lpstr>
      <vt:lpstr>'punten competitie'!Afdrukbereik</vt:lpstr>
      <vt:lpstr>startpagina!Afdrukbereik</vt:lpstr>
      <vt:lpstr>'totaal overzicht'!Afdrukbereik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Henk Mulder</dc:creator>
  <cp:lastModifiedBy>Henk Mulder</cp:lastModifiedBy>
  <cp:lastPrinted>2024-03-02T11:03:13Z</cp:lastPrinted>
  <dcterms:created xsi:type="dcterms:W3CDTF">2016-02-25T15:38:34Z</dcterms:created>
  <dcterms:modified xsi:type="dcterms:W3CDTF">2024-03-02T11:03:36Z</dcterms:modified>
</cp:coreProperties>
</file>